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drawings/drawing3.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comments2.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1.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8.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ACUERDOS DE GESTION 2020\"/>
    </mc:Choice>
  </mc:AlternateContent>
  <bookViews>
    <workbookView xWindow="0" yWindow="120" windowWidth="15600" windowHeight="11640" tabRatio="712" firstSheet="3" activeTab="3"/>
  </bookViews>
  <sheets>
    <sheet name="Concertacion " sheetId="1" state="hidden" r:id="rId1"/>
    <sheet name="MANUAL" sheetId="22" state="hidden" r:id="rId2"/>
    <sheet name="Concertación" sheetId="23" state="hidden" r:id="rId3"/>
    <sheet name="Concertación 1" sheetId="27" r:id="rId4"/>
    <sheet name="Seguimiento" sheetId="28" r:id="rId5"/>
    <sheet name="Seguimiento 2" sheetId="5" state="hidden" r:id="rId6"/>
    <sheet name="Seguimiento 3" sheetId="6" state="hidden" r:id="rId7"/>
    <sheet name="Seguimiento 4" sheetId="7" state="hidden" r:id="rId8"/>
    <sheet name="Final" sheetId="9" state="hidden" r:id="rId9"/>
    <sheet name="Componente de Gestion Adicional" sheetId="14" state="hidden" r:id="rId10"/>
    <sheet name="Instructivo" sheetId="3" state="hidden" r:id="rId11"/>
    <sheet name="Hoja1" sheetId="26" state="hidden" r:id="rId12"/>
  </sheets>
  <definedNames>
    <definedName name="_xlnm.Print_Area" localSheetId="9">'Componente de Gestion Adicional'!$A$1:$O$20</definedName>
    <definedName name="_xlnm.Print_Area" localSheetId="2">Concertación!$A$2:$S$47</definedName>
    <definedName name="_xlnm.Print_Area" localSheetId="3">'Concertación 1'!$A$2:$S$41</definedName>
    <definedName name="_xlnm.Print_Area" localSheetId="1">MANUAL!$A$1:$U$47</definedName>
    <definedName name="_xlnm.Print_Area" localSheetId="4">Seguimiento!$A$2:$S$41</definedName>
  </definedNames>
  <calcPr calcId="162913"/>
</workbook>
</file>

<file path=xl/calcChain.xml><?xml version="1.0" encoding="utf-8"?>
<calcChain xmlns="http://schemas.openxmlformats.org/spreadsheetml/2006/main">
  <c r="P22" i="27" l="1"/>
  <c r="P22" i="28"/>
  <c r="P14" i="28"/>
  <c r="P14" i="27"/>
  <c r="H33" i="28" l="1"/>
  <c r="O26" i="28"/>
  <c r="P26" i="28" s="1"/>
  <c r="P35" i="28" s="1"/>
  <c r="H33" i="27" l="1"/>
  <c r="O26" i="27"/>
  <c r="P26" i="27" s="1"/>
  <c r="P33" i="27" s="1"/>
  <c r="P35" i="27" s="1"/>
  <c r="H39" i="23" l="1"/>
  <c r="O32" i="23"/>
  <c r="P32" i="23" s="1"/>
  <c r="O27" i="23"/>
  <c r="P27" i="23" s="1"/>
  <c r="O21" i="23"/>
  <c r="P21" i="23" s="1"/>
  <c r="O16" i="23"/>
  <c r="P16" i="23" s="1"/>
  <c r="O11" i="23"/>
  <c r="P11" i="23" s="1"/>
  <c r="P39" i="23" l="1"/>
  <c r="P41" i="23" s="1"/>
  <c r="I16" i="9" l="1"/>
  <c r="H13" i="9"/>
  <c r="K13" i="9"/>
  <c r="K16" i="9" s="1"/>
  <c r="K10" i="9"/>
  <c r="H10" i="9"/>
  <c r="H7" i="9"/>
  <c r="L7" i="9" s="1"/>
  <c r="M13" i="9"/>
  <c r="M7" i="9"/>
  <c r="M10" i="9"/>
  <c r="J16" i="9"/>
  <c r="B16" i="9"/>
  <c r="H27" i="5"/>
  <c r="M24" i="7"/>
  <c r="M21" i="7"/>
  <c r="M18" i="7"/>
  <c r="K24" i="7"/>
  <c r="K21" i="7"/>
  <c r="M24" i="6"/>
  <c r="J24" i="6"/>
  <c r="J24" i="7" s="1"/>
  <c r="J21" i="6"/>
  <c r="J21" i="7" s="1"/>
  <c r="J18" i="6"/>
  <c r="M18" i="6"/>
  <c r="I18" i="5"/>
  <c r="I18" i="6" s="1"/>
  <c r="H18" i="6"/>
  <c r="M24" i="5"/>
  <c r="M21" i="5"/>
  <c r="M18" i="5"/>
  <c r="I24" i="5"/>
  <c r="I24" i="7" s="1"/>
  <c r="H24" i="7"/>
  <c r="I21" i="5"/>
  <c r="L21" i="5" s="1"/>
  <c r="H21" i="6"/>
  <c r="B27" i="7"/>
  <c r="H21" i="7"/>
  <c r="H18" i="7"/>
  <c r="D7" i="7"/>
  <c r="D6" i="7"/>
  <c r="D5" i="7"/>
  <c r="D4" i="7"/>
  <c r="B27" i="6"/>
  <c r="H24" i="6"/>
  <c r="D7" i="6"/>
  <c r="D6" i="6"/>
  <c r="D5" i="6"/>
  <c r="D4" i="6"/>
  <c r="B27" i="5"/>
  <c r="L24" i="5"/>
  <c r="D7" i="5"/>
  <c r="D6" i="5"/>
  <c r="D5" i="5"/>
  <c r="D4" i="5"/>
  <c r="B26" i="1"/>
  <c r="L13" i="9" l="1"/>
  <c r="L18" i="6"/>
  <c r="M16" i="9"/>
  <c r="L10" i="9"/>
  <c r="L16" i="9" s="1"/>
  <c r="H27" i="7"/>
  <c r="I21" i="7"/>
  <c r="L21" i="7" s="1"/>
  <c r="M27" i="5"/>
  <c r="J27" i="6"/>
  <c r="I27" i="5"/>
  <c r="I18" i="7"/>
  <c r="M27" i="7"/>
  <c r="H27" i="6"/>
  <c r="J18" i="7"/>
  <c r="K27" i="7"/>
  <c r="L24" i="7"/>
  <c r="H16" i="9"/>
  <c r="I21" i="6"/>
  <c r="L18" i="5"/>
  <c r="L27" i="5" s="1"/>
  <c r="I24" i="6"/>
  <c r="L24" i="6" s="1"/>
  <c r="I27" i="7" l="1"/>
  <c r="L18" i="7"/>
  <c r="L27" i="7" s="1"/>
  <c r="J27" i="7"/>
  <c r="L21" i="6"/>
  <c r="I27" i="6"/>
  <c r="M21" i="6" l="1"/>
  <c r="M27" i="6"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Paola Alexandra Padilla Gonzalez</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 ref="J14" authorId="4" shapeId="0">
      <text>
        <r>
          <rPr>
            <b/>
            <sz val="14"/>
            <color indexed="81"/>
            <rFont val="Tahoma"/>
            <family val="2"/>
          </rPr>
          <t>Paola Alexandra Padilla Gonzalez:</t>
        </r>
        <r>
          <rPr>
            <sz val="14"/>
            <color indexed="81"/>
            <rFont val="Tahoma"/>
            <family val="2"/>
          </rPr>
          <t xml:space="preserve">
con corte a 30 de Junio tiene programada la ejecución del 70% de las actividades del proyecto, sin embargo a la fecha tiene elecutado lo que le corresponde que es el 30%. 
Cuál de los dos porcentajes coloco?
</t>
        </r>
      </text>
    </comment>
  </commentList>
</comments>
</file>

<file path=xl/comments3.xml><?xml version="1.0" encoding="utf-8"?>
<comments xmlns="http://schemas.openxmlformats.org/spreadsheetml/2006/main">
  <authors>
    <author>Leandry Luz Vargas Alvarez</author>
    <author>ana karina marin quiros marin quiros</author>
    <author>Ligia del Pilar Agudelo</author>
    <author>Cristian Camilo Angulo Escobar</author>
    <author>Paola Alexandra Padilla Gonzalez</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 ref="J14" authorId="4" shapeId="0">
      <text>
        <r>
          <rPr>
            <b/>
            <sz val="14"/>
            <color indexed="81"/>
            <rFont val="Tahoma"/>
            <family val="2"/>
          </rPr>
          <t>Paola Alexandra Padilla Gonzalez:</t>
        </r>
        <r>
          <rPr>
            <sz val="14"/>
            <color indexed="81"/>
            <rFont val="Tahoma"/>
            <family val="2"/>
          </rPr>
          <t xml:space="preserve">
con corte a 30 de Junio tiene programada la ejecución del 70% de las actividades del proyecto, sin embargo a la fecha tiene elecutado lo que le corresponde que es el 30%. 
Cuál de los dos porcentajes coloco?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<sst xmlns="http://schemas.openxmlformats.org/spreadsheetml/2006/main" count="629" uniqueCount="263">
  <si>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</si>
  <si>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</si>
  <si>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</si>
  <si>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</si>
  <si>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</si>
  <si>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</si>
  <si>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</si>
  <si>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</si>
  <si>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</si>
  <si>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</si>
  <si>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</si>
  <si>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</si>
  <si>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</si>
  <si>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</si>
  <si>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</si>
  <si>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</si>
  <si>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</si>
  <si>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</si>
  <si>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</si>
  <si>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</si>
  <si>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</si>
  <si>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</si>
  <si>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</si>
  <si>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</si>
  <si>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</si>
  <si>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</si>
  <si>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</si>
  <si>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</si>
  <si>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</si>
  <si>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</si>
  <si>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</si>
  <si>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</si>
  <si>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</si>
  <si>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</si>
  <si>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</si>
  <si>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</si>
  <si>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</si>
  <si>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</si>
  <si>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</si>
  <si>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</si>
  <si>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</si>
  <si>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</si>
  <si>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</si>
  <si>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</si>
  <si>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</si>
  <si>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</si>
  <si>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</si>
  <si>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</si>
  <si>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</si>
  <si>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</si>
  <si>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</si>
  <si>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</si>
  <si>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</si>
  <si>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</si>
  <si>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</si>
  <si>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</si>
  <si>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</si>
  <si>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</si>
  <si>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</si>
  <si>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</si>
  <si>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</si>
  <si>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</si>
  <si>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</si>
  <si>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</si>
  <si>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</si>
  <si>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</si>
  <si>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</si>
  <si>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</si>
  <si>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</si>
  <si>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</si>
  <si>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</si>
  <si>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</si>
  <si>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</si>
  <si>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</si>
  <si>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</si>
  <si>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</si>
  <si>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</si>
  <si>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</si>
  <si>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</si>
  <si>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</si>
  <si>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</si>
  <si>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</si>
  <si>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</si>
  <si>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</si>
  <si>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</si>
  <si>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</si>
  <si>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</si>
  <si>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</si>
  <si>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</si>
  <si>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</si>
  <si>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</si>
  <si>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</si>
  <si>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</si>
  <si>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</si>
  <si>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</si>
  <si>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</si>
  <si>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</si>
  <si>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</si>
  <si>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</si>
  <si>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</si>
  <si>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</si>
  <si>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</si>
  <si>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</si>
  <si>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</si>
  <si>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</si>
  <si>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</si>
  <si>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</si>
  <si>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</si>
  <si>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</si>
  <si>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</si>
  <si>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</si>
  <si>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</si>
  <si>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</si>
  <si>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</si>
  <si>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</si>
  <si>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</si>
  <si>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</si>
  <si>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</si>
  <si>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</si>
  <si>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</si>
  <si>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</si>
  <si>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</si>
  <si>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</si>
  <si>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</si>
  <si>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</si>
  <si>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</si>
  <si>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</si>
  <si>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</si>
  <si>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</si>
  <si>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</si>
  <si>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</si>
  <si>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</si>
  <si>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</si>
  <si>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</si>
  <si>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</si>
  <si>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</si>
  <si>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</si>
  <si>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</si>
  <si>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</si>
  <si>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</si>
  <si>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</si>
  <si>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</si>
  <si>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</si>
  <si>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</si>
  <si>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</si>
  <si>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</si>
  <si>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</si>
  <si>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</si>
  <si>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</si>
  <si>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</si>
  <si>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</si>
  <si>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</si>
  <si>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</si>
  <si>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</si>
  <si>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</si>
  <si>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</si>
  <si>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</si>
  <si>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</si>
  <si>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</si>
  <si>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</si>
  <si>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</si>
  <si>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</si>
  <si>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</si>
  <si>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</si>
  <si>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</si>
  <si>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</si>
  <si>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</si>
  <si>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</si>
  <si>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</si>
  <si>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</si>
  <si>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</si>
  <si>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</si>
  <si>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</si>
  <si>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</si>
  <si>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</si>
  <si>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</si>
  <si>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</si>
  <si>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</si>
  <si>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</si>
  <si>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</si>
  <si>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CONCERTACIÓN, SEGUIMIENTO,  RETROALIMENTACIÓN  Y EVALUACIÓN DE COMPROMISOS GERENCIALES</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</si>
  <si>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</si>
  <si>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</si>
  <si>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</si>
  <si>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</si>
  <si>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</si>
  <si>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</si>
  <si>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</si>
  <si>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</si>
  <si>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</si>
  <si>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</si>
  <si>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</si>
  <si>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</si>
  <si>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</si>
  <si>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</si>
  <si>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</si>
  <si>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</si>
  <si>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</si>
  <si>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</si>
  <si>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</si>
  <si>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</si>
  <si>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</si>
  <si>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Fecha: 09 de Febrero de 2017</t>
  </si>
  <si>
    <t>PROCESO: GESTION DE TALENTO HUMANO</t>
  </si>
  <si>
    <t>Versión 002</t>
  </si>
  <si>
    <t>FORMATO: ACUERDOS DE GESTIÓN</t>
  </si>
  <si>
    <t>Pagina 1 de 6</t>
  </si>
  <si>
    <t>Pagina 2 de 6</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</si>
  <si>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</si>
  <si>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</si>
  <si>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</si>
  <si>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 xml:space="preserve"> Implementar las reformas que el proyecto de decreto proponemediante la recaracrerización de los procesos de insolvencia en el sistema integrado de gestión</t>
  </si>
  <si>
    <t>Consolidar las líneas jurisprudenciales que surjan a partir de los diversos temas de Derecho Concursal que conoce la Delegatura para Procedimientos de insolvencia</t>
  </si>
  <si>
    <t>Fortalecer los servicios de atención al ciudadano en los asuntos relacionados con la orientación de los usuarios que tienen inquietudes la preparación de una solicitud de reorganización, para disminur con ello barreras de entrada al proceso vinculadas con el desconocimiento de los requisitos de admisión por parte de las empresas insolventes.</t>
  </si>
  <si>
    <t>Alinear las resoluciones y circulares vigentes en relación con el procedimiento de intervención para que no existan contradicciones entre ellos y el régimen de la intervención, de igual forma, estudiar ese régimen para proponer reformas al mismo</t>
  </si>
  <si>
    <t>100% de procesos recaracterizados</t>
  </si>
  <si>
    <t xml:space="preserve">  1 libro de jurisprudencia concursal</t>
  </si>
  <si>
    <t>guía de atención al ciudadano</t>
  </si>
  <si>
    <t>Documento mediante el cual se armonizan los instrumentos normativos del régimen de intervención</t>
  </si>
  <si>
    <t>01/06/2017
30/12/2017</t>
  </si>
  <si>
    <t>07/03/2017
30/11/2017</t>
  </si>
  <si>
    <t xml:space="preserve">20/02/2017
30/12/2017
</t>
  </si>
  <si>
    <t xml:space="preserve">15/03/2017
15/12/2017
</t>
  </si>
  <si>
    <t>Recaracterizar el proceso de reorganización empresarial en el sistema integrado de gestión</t>
  </si>
  <si>
    <t>Recaracterizar el proceso de liquidación judicial en el sistema integrado de gestión</t>
  </si>
  <si>
    <t>Recaracterizar el proceso de procesos especiales en el sistema integrado de gestión</t>
  </si>
  <si>
    <t>Recaracterizar el proceso de seguimiento a acuerdos de reorganización en el sistema integrado de gestión</t>
  </si>
  <si>
    <t>Elaboración del libro IV</t>
  </si>
  <si>
    <t>Elaboración de una lista de razones de forma frecuentes por las que son requeridas las sociedades que presentan una solicitud de admisión a un proceso de reorganización.</t>
  </si>
  <si>
    <t>Elaboración de plantillas de una solicitud de reorganización y sus anexos</t>
  </si>
  <si>
    <t>Elaboración de Guía de orientación al ciudadano en la presentación de una solicitud de admisión al proceso de reorganziación</t>
  </si>
  <si>
    <t>Capacitación de funcionarios de la oficina de atención al ciudadano</t>
  </si>
  <si>
    <t>Diseño de la campaña de divulgación</t>
  </si>
  <si>
    <t>Lanzamiento de la campaña e inicio de la prestación del servicio</t>
  </si>
  <si>
    <t>Armonización de normas y elaboración del informe respectivo.</t>
  </si>
  <si>
    <t>Contar con empresas competitivas, productivas y perdurables</t>
  </si>
  <si>
    <t>Fortalecimiento de la oferta de valor para los usuarios</t>
  </si>
  <si>
    <t xml:space="preserve">Firma del Superior Jerárquico </t>
  </si>
  <si>
    <t>Lograr un marco normativo adecuado que facilite el cumplimiento de la Misión.</t>
  </si>
  <si>
    <t xml:space="preserve">Lograr un marco normativo adecuado que facilite el cumplimiento de la Misión
</t>
  </si>
  <si>
    <t xml:space="preserve">Expedición de la circular correspondiente al Plan de normalización de inscripciones de grupos empresariales y situaciones de control.
</t>
  </si>
  <si>
    <t>Circular Normalización</t>
  </si>
  <si>
    <t>Modificación de la regulación vigente en materia del proceso de intervención por captación ilegal, masiva y habitual, con el fin de Proponer una reforma a la reglamentación del Decreto 4334 de 2008 para hacer más claro el procedimiento de intervención.</t>
  </si>
  <si>
    <t>Texto de propuesta de modificación al decreto reglamentario del Decreto Ley 4334/2008</t>
  </si>
  <si>
    <t>Modificación del régimen sancionatorio previsto en el Decreto Ley 1746 de 1991</t>
  </si>
  <si>
    <t>Actualizar criterios de graduación de sanciones</t>
  </si>
  <si>
    <t>Convenios para intercambio de información con otras entidades públicas</t>
  </si>
  <si>
    <t>Procedimientos actualizados para la implementación de la política y divulgación de la política</t>
  </si>
  <si>
    <t>02/01/2020 al 31/12/2020</t>
  </si>
  <si>
    <t xml:space="preserve">Expedición de la Circular correspondiente al Plan de Normalización de Inscripciones de grupos empresariales y situaciones de control. </t>
  </si>
  <si>
    <t>Plan de pedagogía a empresarios, abogados, e interesados en el tema de Conglomerados en colaboración con las Cámaras de Comercio del país</t>
  </si>
  <si>
    <t>Definir una estrategia para lograr la firma del Decreto modificatorio del Decreto 4434 de 2008.</t>
  </si>
  <si>
    <t xml:space="preserve">Ejecutar la estrategia definida para alcanzar la firma del Decreto. </t>
  </si>
  <si>
    <t>Implementación de la política de supervisión en materia cambiaria.</t>
  </si>
  <si>
    <t>Implementación de la política de supervisión en Inspección, Vigilancia y Control, con el fin de Revisar, actualizar y/o ajustar  la política de inspección, vigilancia y control y ajustar  la misma una vez implementado el modelo de alertas tempranas.</t>
  </si>
  <si>
    <t>Política Implementada</t>
  </si>
  <si>
    <t xml:space="preserve">Política de supervisión implementada  </t>
  </si>
  <si>
    <t xml:space="preserve">Actualización del manual de actuaciones administrativas y demás documentos relacionados con la política de supervisión.
</t>
  </si>
  <si>
    <t xml:space="preserve">Negociación convenios, circulares conjuntas y pedagogía
(capacitaciones).
</t>
  </si>
  <si>
    <t xml:space="preserve">Divulgación del régimen normativo considerando las principales infracciones que se sancionan, a través de diferentes medios.
</t>
  </si>
  <si>
    <t>Promoción de acciones pedagógicas</t>
  </si>
  <si>
    <t>http://intranet/DSS/OAP/DOCS/default.aspx?RootFolder=%2FDSS%2FOAP%2FDOCS%2FDocumentos%2FA%C3%B1o%5F2020%2F01%5FProyectosEstrategicos%2FDELEGATURA%20IVC&amp;FolderCTID=0x012000C5458A937E275D4BA20E8029301F05AA&amp;View={9EED936D-E375-4864-B799-C5295D63C745}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</si>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</sst>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
  </numFmts>
  <fonts count="53"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22"/>
      <color theme="1"/>
      <name val="Arial"/>
      <family val="2"/>
    </font>
    <font>
      <sz val="18"/>
      <color theme="1"/>
      <name val="Arial"/>
      <family val="2"/>
    </font>
    <font>
      <sz val="18"/>
      <name val="Arial"/>
      <family val="2"/>
    </font>
    <font>
      <u/>
      <sz val="18"/>
      <color theme="10"/>
      <name val="Calibri"/>
      <family val="2"/>
      <scheme val="minor"/>
    </font>
    <font>
      <b/>
      <sz val="14"/>
      <color indexed="81"/>
      <name val="Tahoma"/>
      <family val="2"/>
    </font>
    <font>
      <sz val="14"/>
      <color indexed="81"/>
      <name val="Tahoma"/>
      <family val="2"/>
    </font>
    <font>
      <sz val="18"/>
      <color rgb="FFFF0000"/>
      <name val="Arial"/>
      <family val="2"/>
    </font>
  </fonts>
  <fills count="17">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rgb="FFFFFF00"/>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indexed="64"/>
      </left>
      <right style="medium">
        <color auto="1"/>
      </right>
      <top/>
      <bottom style="medium">
        <color auto="1"/>
      </bottom>
      <diagonal/>
    </border>
    <border>
      <left style="medium">
        <color indexed="64"/>
      </left>
      <right/>
      <top style="thin">
        <color auto="1"/>
      </top>
      <bottom style="thin">
        <color auto="1"/>
      </bottom>
      <diagonal/>
    </border>
  </borders>
  <cellStyleXfs count="12">
    <xf numFmtId="0" fontId="0" fillId="0" borderId="0"/>
    <xf numFmtId="9" fontId="1" fillId="0" borderId="0" applyFont="0" applyFill="0" applyBorder="0" applyAlignment="0" applyProtection="0"/>
    <xf numFmtId="0" fontId="19" fillId="0" borderId="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cellStyleXfs>
  <cellXfs count="518">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8" fillId="6" borderId="11" xfId="0" applyFont="1" applyFill="1" applyBorder="1" applyAlignment="1">
      <alignment horizontal="center" vertical="center"/>
    </xf>
    <xf numFmtId="0" fontId="18" fillId="6" borderId="16" xfId="0" applyFont="1" applyFill="1" applyBorder="1" applyAlignment="1">
      <alignment horizontal="center" vertical="center"/>
    </xf>
    <xf numFmtId="0" fontId="25" fillId="0" borderId="0" xfId="0" applyFont="1" applyAlignment="1" applyProtection="1">
      <alignment wrapText="1"/>
      <protection locked="0"/>
    </xf>
    <xf numFmtId="0" fontId="25" fillId="0" borderId="0" xfId="0" applyFont="1" applyProtection="1">
      <protection locked="0"/>
    </xf>
    <xf numFmtId="0" fontId="24"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27" fillId="0" borderId="39" xfId="0" applyFont="1" applyBorder="1" applyProtection="1">
      <protection locked="0"/>
    </xf>
    <xf numFmtId="0" fontId="23" fillId="9" borderId="0" xfId="0" applyFont="1" applyFill="1" applyBorder="1" applyAlignment="1" applyProtection="1">
      <alignment horizontal="center" vertical="center" wrapText="1"/>
      <protection locked="0"/>
    </xf>
    <xf numFmtId="0" fontId="23" fillId="9" borderId="0" xfId="0" applyFont="1" applyFill="1" applyBorder="1" applyAlignment="1" applyProtection="1">
      <alignment vertical="center" wrapText="1"/>
      <protection locked="0"/>
    </xf>
    <xf numFmtId="0" fontId="23" fillId="9" borderId="0" xfId="0" applyFont="1" applyFill="1" applyBorder="1" applyAlignment="1" applyProtection="1">
      <alignment vertical="center"/>
      <protection locked="0"/>
    </xf>
    <xf numFmtId="9" fontId="26" fillId="10" borderId="1" xfId="0" applyNumberFormat="1" applyFont="1" applyFill="1" applyBorder="1" applyAlignment="1" applyProtection="1">
      <alignment horizontal="center" vertical="center" wrapText="1"/>
      <protection locked="0"/>
    </xf>
    <xf numFmtId="9" fontId="26" fillId="9" borderId="4" xfId="1" applyFont="1" applyFill="1" applyBorder="1" applyAlignment="1" applyProtection="1">
      <alignment horizontal="center" vertical="center" wrapText="1"/>
      <protection locked="0"/>
    </xf>
    <xf numFmtId="0" fontId="23" fillId="9" borderId="47" xfId="0" applyFont="1" applyFill="1" applyBorder="1" applyAlignment="1" applyProtection="1">
      <alignment vertical="center"/>
      <protection locked="0"/>
    </xf>
    <xf numFmtId="0" fontId="23" fillId="9" borderId="47"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39" xfId="0" applyFont="1" applyFill="1" applyBorder="1" applyProtection="1">
      <protection locked="0"/>
    </xf>
    <xf numFmtId="0" fontId="27" fillId="0" borderId="41" xfId="0" applyFont="1" applyBorder="1" applyProtection="1">
      <protection locked="0"/>
    </xf>
    <xf numFmtId="0" fontId="30" fillId="0" borderId="0" xfId="0" applyFont="1"/>
    <xf numFmtId="0" fontId="30" fillId="9" borderId="0" xfId="0" applyFont="1" applyFill="1"/>
    <xf numFmtId="0" fontId="29" fillId="11" borderId="0" xfId="0" applyFont="1" applyFill="1"/>
    <xf numFmtId="0" fontId="30" fillId="9" borderId="0" xfId="0" applyFont="1" applyFill="1" applyAlignment="1"/>
    <xf numFmtId="0" fontId="37" fillId="9" borderId="0" xfId="0" applyFont="1" applyFill="1"/>
    <xf numFmtId="0" fontId="37" fillId="9" borderId="0" xfId="0" applyFont="1" applyFill="1" applyAlignment="1">
      <alignment horizontal="center"/>
    </xf>
    <xf numFmtId="0" fontId="12" fillId="9" borderId="37" xfId="0" applyFont="1" applyFill="1" applyBorder="1" applyAlignment="1">
      <alignment horizontal="center" vertical="center"/>
    </xf>
    <xf numFmtId="0" fontId="37" fillId="9" borderId="47" xfId="0" applyFont="1" applyFill="1" applyBorder="1"/>
    <xf numFmtId="0" fontId="37" fillId="9" borderId="0" xfId="0" applyFont="1" applyFill="1" applyBorder="1"/>
    <xf numFmtId="0" fontId="37" fillId="9" borderId="48" xfId="0" applyFont="1" applyFill="1" applyBorder="1"/>
    <xf numFmtId="0" fontId="40" fillId="9" borderId="37" xfId="0" applyFont="1" applyFill="1" applyBorder="1" applyAlignment="1">
      <alignment horizontal="center" vertical="center"/>
    </xf>
    <xf numFmtId="0" fontId="37" fillId="9" borderId="37" xfId="0" applyFont="1" applyFill="1" applyBorder="1" applyAlignment="1">
      <alignment horizontal="center" vertical="center"/>
    </xf>
    <xf numFmtId="0" fontId="37" fillId="0" borderId="47" xfId="0" applyFont="1" applyBorder="1"/>
    <xf numFmtId="0" fontId="12" fillId="9" borderId="40" xfId="0" applyFont="1" applyFill="1" applyBorder="1" applyAlignment="1">
      <alignment horizontal="center" wrapText="1"/>
    </xf>
    <xf numFmtId="0" fontId="12" fillId="9" borderId="16" xfId="0" applyFont="1" applyFill="1" applyBorder="1" applyAlignment="1">
      <alignment horizontal="center" wrapText="1"/>
    </xf>
    <xf numFmtId="0" fontId="40" fillId="9" borderId="37" xfId="0" applyFont="1" applyFill="1" applyBorder="1" applyAlignment="1">
      <alignment horizontal="center" vertical="center" wrapText="1"/>
    </xf>
    <xf numFmtId="0" fontId="12" fillId="9" borderId="40"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3" xfId="0" applyFont="1" applyFill="1" applyBorder="1" applyAlignment="1">
      <alignment horizontal="center" vertical="center" wrapText="1"/>
    </xf>
    <xf numFmtId="0" fontId="38" fillId="11" borderId="0" xfId="0" applyFont="1" applyFill="1"/>
    <xf numFmtId="0" fontId="17" fillId="9" borderId="0" xfId="0" applyFont="1" applyFill="1" applyBorder="1" applyAlignment="1" applyProtection="1">
      <alignment vertical="center"/>
      <protection locked="0"/>
    </xf>
    <xf numFmtId="0" fontId="32"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1" fillId="8" borderId="37" xfId="0" applyFont="1" applyFill="1" applyBorder="1" applyAlignment="1" applyProtection="1">
      <alignment horizontal="center" vertical="center"/>
    </xf>
    <xf numFmtId="0" fontId="23" fillId="9" borderId="47"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48"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48"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48" xfId="0" applyFont="1" applyFill="1" applyBorder="1" applyAlignment="1" applyProtection="1">
      <alignment horizontal="center"/>
      <protection locked="0"/>
    </xf>
    <xf numFmtId="0" fontId="23" fillId="9" borderId="43" xfId="0" applyFont="1" applyFill="1" applyBorder="1" applyAlignment="1" applyProtection="1">
      <alignment horizontal="center" vertical="center"/>
      <protection locked="0"/>
    </xf>
    <xf numFmtId="0" fontId="11" fillId="9" borderId="39" xfId="0" applyFont="1" applyFill="1" applyBorder="1" applyAlignment="1" applyProtection="1">
      <alignment horizontal="center" vertical="center"/>
      <protection locked="0"/>
    </xf>
    <xf numFmtId="2" fontId="15" fillId="9" borderId="39" xfId="0" applyNumberFormat="1" applyFont="1" applyFill="1" applyBorder="1" applyProtection="1">
      <protection locked="0"/>
    </xf>
    <xf numFmtId="0" fontId="15" fillId="9" borderId="41" xfId="0" applyFont="1" applyFill="1" applyBorder="1" applyProtection="1">
      <protection locked="0"/>
    </xf>
    <xf numFmtId="0" fontId="29"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22"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38" fillId="9" borderId="0" xfId="0" applyFont="1" applyFill="1" applyBorder="1" applyAlignment="1">
      <alignment horizontal="left"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5" fillId="0" borderId="4" xfId="0" applyFont="1" applyBorder="1" applyAlignment="1">
      <alignment horizontal="center" vertical="center" wrapText="1"/>
    </xf>
    <xf numFmtId="9" fontId="27" fillId="0" borderId="1" xfId="1" applyFont="1" applyBorder="1" applyAlignment="1" applyProtection="1">
      <alignment horizontal="center" vertical="center" wrapText="1"/>
      <protection locked="0"/>
    </xf>
    <xf numFmtId="0" fontId="41" fillId="8" borderId="37" xfId="0" applyFont="1" applyFill="1" applyBorder="1" applyAlignment="1" applyProtection="1">
      <alignment horizontal="center" vertical="center" wrapText="1"/>
    </xf>
    <xf numFmtId="0" fontId="27" fillId="0" borderId="4" xfId="0" applyNumberFormat="1" applyFont="1" applyBorder="1" applyAlignment="1" applyProtection="1">
      <alignment vertical="center" wrapText="1"/>
      <protection locked="0"/>
    </xf>
    <xf numFmtId="0" fontId="27" fillId="0" borderId="1" xfId="0" applyNumberFormat="1" applyFont="1" applyBorder="1" applyAlignment="1" applyProtection="1">
      <alignment vertical="center" wrapText="1"/>
      <protection locked="0"/>
    </xf>
    <xf numFmtId="0" fontId="27" fillId="0" borderId="1" xfId="0" applyNumberFormat="1" applyFont="1" applyBorder="1" applyAlignment="1" applyProtection="1">
      <alignment horizontal="center" vertical="center" wrapText="1"/>
      <protection locked="0"/>
    </xf>
    <xf numFmtId="0" fontId="26" fillId="4" borderId="43" xfId="0" applyFont="1" applyFill="1" applyBorder="1" applyAlignment="1" applyProtection="1">
      <alignment horizontal="center" vertical="center"/>
      <protection locked="0"/>
    </xf>
    <xf numFmtId="9" fontId="26" fillId="4" borderId="39" xfId="0" applyNumberFormat="1" applyFont="1" applyFill="1" applyBorder="1" applyAlignment="1" applyProtection="1">
      <alignment vertical="center"/>
      <protection locked="0"/>
    </xf>
    <xf numFmtId="0" fontId="45" fillId="4" borderId="43" xfId="0" applyFont="1" applyFill="1" applyBorder="1" applyAlignment="1" applyProtection="1">
      <alignment horizontal="center" vertical="center"/>
      <protection locked="0"/>
    </xf>
    <xf numFmtId="9" fontId="26" fillId="4" borderId="63" xfId="0" applyNumberFormat="1" applyFont="1" applyFill="1" applyBorder="1" applyAlignment="1" applyProtection="1">
      <alignment horizontal="center" vertical="center"/>
    </xf>
    <xf numFmtId="1" fontId="26" fillId="4" borderId="46" xfId="0" applyNumberFormat="1" applyFont="1" applyFill="1" applyBorder="1" applyAlignment="1" applyProtection="1">
      <alignment horizontal="center" vertical="center"/>
    </xf>
    <xf numFmtId="9" fontId="26" fillId="4" borderId="46" xfId="0" applyNumberFormat="1" applyFont="1" applyFill="1" applyBorder="1" applyAlignment="1" applyProtection="1">
      <alignment horizontal="center" vertical="center"/>
    </xf>
    <xf numFmtId="9" fontId="26" fillId="4" borderId="46" xfId="1" applyFont="1" applyFill="1" applyBorder="1" applyAlignment="1" applyProtection="1">
      <alignment horizontal="center" vertical="center"/>
    </xf>
    <xf numFmtId="0" fontId="32" fillId="0" borderId="47" xfId="0" applyFont="1" applyBorder="1" applyProtection="1">
      <protection locked="0"/>
    </xf>
    <xf numFmtId="0" fontId="32" fillId="0" borderId="43" xfId="0" applyFont="1" applyBorder="1" applyProtection="1">
      <protection locked="0"/>
    </xf>
    <xf numFmtId="0" fontId="15" fillId="0" borderId="39" xfId="0" applyFont="1" applyBorder="1" applyProtection="1">
      <protection locked="0"/>
    </xf>
    <xf numFmtId="0" fontId="31" fillId="15" borderId="39" xfId="0" applyFont="1" applyFill="1" applyBorder="1" applyAlignment="1" applyProtection="1">
      <alignment horizontal="center" vertical="center"/>
    </xf>
    <xf numFmtId="0" fontId="45" fillId="0" borderId="5" xfId="0" applyFont="1" applyBorder="1" applyAlignment="1" applyProtection="1">
      <alignment vertical="center"/>
    </xf>
    <xf numFmtId="0" fontId="45" fillId="0" borderId="32" xfId="0" applyFont="1" applyBorder="1" applyAlignment="1" applyProtection="1">
      <alignment vertical="center"/>
    </xf>
    <xf numFmtId="0" fontId="45" fillId="0" borderId="6" xfId="0" applyFont="1" applyBorder="1" applyAlignment="1" applyProtection="1">
      <alignment vertical="center"/>
    </xf>
    <xf numFmtId="0" fontId="46" fillId="9" borderId="39" xfId="0" applyFont="1" applyFill="1" applyBorder="1" applyProtection="1">
      <protection locked="0"/>
    </xf>
    <xf numFmtId="0" fontId="41" fillId="8" borderId="37" xfId="0" applyFont="1" applyFill="1" applyBorder="1" applyAlignment="1" applyProtection="1">
      <alignment horizontal="center" vertical="center" wrapText="1"/>
    </xf>
    <xf numFmtId="0" fontId="31" fillId="15" borderId="39" xfId="0" applyFont="1" applyFill="1" applyBorder="1" applyAlignment="1" applyProtection="1">
      <alignment horizontal="center" vertical="center"/>
    </xf>
    <xf numFmtId="0" fontId="47" fillId="0" borderId="1" xfId="0" applyNumberFormat="1" applyFont="1" applyBorder="1" applyAlignment="1" applyProtection="1">
      <alignment vertical="center" wrapText="1"/>
      <protection locked="0"/>
    </xf>
    <xf numFmtId="9" fontId="47" fillId="9" borderId="1" xfId="1" applyFont="1" applyFill="1" applyBorder="1" applyAlignment="1" applyProtection="1">
      <alignment horizontal="center" vertical="center" wrapText="1"/>
      <protection locked="0"/>
    </xf>
    <xf numFmtId="9" fontId="47" fillId="16" borderId="1" xfId="1" applyFont="1" applyFill="1" applyBorder="1" applyAlignment="1" applyProtection="1">
      <alignment horizontal="center" vertical="center" wrapText="1"/>
      <protection locked="0"/>
    </xf>
    <xf numFmtId="9" fontId="47" fillId="0" borderId="1" xfId="1" applyFont="1" applyBorder="1" applyAlignment="1" applyProtection="1">
      <alignment horizontal="center" vertical="center" wrapText="1"/>
      <protection locked="0"/>
    </xf>
    <xf numFmtId="0" fontId="47" fillId="0" borderId="1" xfId="0" applyNumberFormat="1" applyFont="1" applyBorder="1" applyAlignment="1" applyProtection="1">
      <alignment horizontal="center" vertical="center" wrapText="1"/>
      <protection locked="0"/>
    </xf>
    <xf numFmtId="0" fontId="13" fillId="4" borderId="43" xfId="0" applyFont="1" applyFill="1" applyBorder="1" applyAlignment="1" applyProtection="1">
      <alignment horizontal="center" vertical="center"/>
      <protection locked="0"/>
    </xf>
    <xf numFmtId="9" fontId="13" fillId="4" borderId="39" xfId="0" applyNumberFormat="1" applyFont="1" applyFill="1" applyBorder="1" applyAlignment="1" applyProtection="1">
      <alignment vertical="center"/>
      <protection locked="0"/>
    </xf>
    <xf numFmtId="9" fontId="13" fillId="4" borderId="63" xfId="0" applyNumberFormat="1" applyFont="1" applyFill="1" applyBorder="1" applyAlignment="1" applyProtection="1">
      <alignment horizontal="center" vertical="center"/>
    </xf>
    <xf numFmtId="1" fontId="13" fillId="4" borderId="46" xfId="0" applyNumberFormat="1" applyFont="1" applyFill="1" applyBorder="1" applyAlignment="1" applyProtection="1">
      <alignment horizontal="center" vertical="center"/>
    </xf>
    <xf numFmtId="9" fontId="13" fillId="4" borderId="46" xfId="0" applyNumberFormat="1" applyFont="1" applyFill="1" applyBorder="1" applyAlignment="1" applyProtection="1">
      <alignment horizontal="center" vertical="center"/>
    </xf>
    <xf numFmtId="9" fontId="13" fillId="4" borderId="46" xfId="1" applyFont="1" applyFill="1" applyBorder="1" applyAlignment="1" applyProtection="1">
      <alignment horizontal="center" vertical="center"/>
    </xf>
    <xf numFmtId="0" fontId="47" fillId="0" borderId="39" xfId="0" applyFont="1" applyBorder="1" applyProtection="1">
      <protection locked="0"/>
    </xf>
    <xf numFmtId="0" fontId="47" fillId="0" borderId="41" xfId="0" applyFont="1" applyBorder="1" applyProtection="1">
      <protection locked="0"/>
    </xf>
    <xf numFmtId="9" fontId="13" fillId="9" borderId="4" xfId="1"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9" fontId="47" fillId="16" borderId="1" xfId="1" applyFont="1" applyFill="1" applyBorder="1" applyAlignment="1" applyProtection="1">
      <alignment horizontal="center" vertical="center" wrapText="1"/>
      <protection locked="0"/>
    </xf>
    <xf numFmtId="9" fontId="47" fillId="9" borderId="1" xfId="1" applyFont="1" applyFill="1" applyBorder="1" applyAlignment="1" applyProtection="1">
      <alignment horizontal="center" vertical="center" wrapText="1"/>
      <protection locked="0"/>
    </xf>
    <xf numFmtId="0" fontId="27" fillId="0" borderId="4" xfId="0" applyNumberFormat="1" applyFont="1" applyBorder="1" applyAlignment="1" applyProtection="1">
      <alignment vertical="center" wrapText="1"/>
      <protection locked="0"/>
    </xf>
    <xf numFmtId="0" fontId="27" fillId="0" borderId="1" xfId="0" applyNumberFormat="1" applyFont="1" applyBorder="1" applyAlignment="1" applyProtection="1">
      <alignment vertical="center" wrapText="1"/>
      <protection locked="0"/>
    </xf>
    <xf numFmtId="0" fontId="31" fillId="15" borderId="39" xfId="0" applyFont="1" applyFill="1" applyBorder="1" applyAlignment="1" applyProtection="1">
      <alignment horizontal="center" vertical="center"/>
    </xf>
    <xf numFmtId="0" fontId="41" fillId="8" borderId="37" xfId="0" applyFont="1" applyFill="1" applyBorder="1" applyAlignment="1" applyProtection="1">
      <alignment horizontal="center" vertical="center" wrapText="1"/>
    </xf>
    <xf numFmtId="9" fontId="47" fillId="9" borderId="1" xfId="1" applyFont="1" applyFill="1" applyBorder="1" applyAlignment="1" applyProtection="1">
      <alignment horizontal="center" vertical="center" wrapText="1"/>
      <protection locked="0"/>
    </xf>
    <xf numFmtId="9" fontId="47" fillId="0" borderId="1" xfId="1" applyFont="1" applyBorder="1" applyAlignment="1" applyProtection="1">
      <alignment horizontal="center" vertical="center" wrapText="1"/>
      <protection locked="0"/>
    </xf>
    <xf numFmtId="0" fontId="27" fillId="0" borderId="4" xfId="0" applyNumberFormat="1" applyFont="1" applyFill="1" applyBorder="1" applyAlignment="1" applyProtection="1">
      <alignment vertical="center" wrapText="1"/>
      <protection locked="0"/>
    </xf>
    <xf numFmtId="0" fontId="27" fillId="0" borderId="1" xfId="0" applyNumberFormat="1" applyFont="1" applyFill="1" applyBorder="1" applyAlignment="1" applyProtection="1">
      <alignment vertical="center" wrapText="1"/>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40" fillId="9" borderId="45" xfId="0" applyFont="1" applyFill="1" applyBorder="1" applyAlignment="1">
      <alignment horizontal="center" vertical="center" wrapText="1"/>
    </xf>
    <xf numFmtId="0" fontId="40" fillId="9" borderId="56" xfId="0" applyFont="1" applyFill="1" applyBorder="1" applyAlignment="1">
      <alignment horizontal="center" vertical="center" wrapText="1"/>
    </xf>
    <xf numFmtId="0" fontId="40" fillId="9" borderId="46" xfId="0" applyFont="1" applyFill="1" applyBorder="1" applyAlignment="1">
      <alignment horizontal="center" vertical="center" wrapText="1"/>
    </xf>
    <xf numFmtId="0" fontId="38" fillId="9" borderId="35" xfId="0" applyFont="1" applyFill="1" applyBorder="1" applyAlignment="1">
      <alignment horizontal="left" vertical="center" wrapText="1"/>
    </xf>
    <xf numFmtId="0" fontId="38" fillId="9" borderId="42" xfId="0" applyFont="1" applyFill="1" applyBorder="1" applyAlignment="1">
      <alignment horizontal="left" vertical="center" wrapText="1"/>
    </xf>
    <xf numFmtId="0" fontId="38" fillId="9" borderId="44" xfId="0" applyFont="1" applyFill="1" applyBorder="1" applyAlignment="1">
      <alignment horizontal="left" vertical="center" wrapText="1"/>
    </xf>
    <xf numFmtId="0" fontId="38" fillId="9" borderId="47" xfId="0" applyFont="1" applyFill="1" applyBorder="1" applyAlignment="1">
      <alignment horizontal="left" vertical="center" wrapText="1"/>
    </xf>
    <xf numFmtId="0" fontId="38" fillId="9" borderId="0" xfId="0" applyFont="1" applyFill="1" applyBorder="1" applyAlignment="1">
      <alignment horizontal="left" vertical="center" wrapText="1"/>
    </xf>
    <xf numFmtId="0" fontId="38" fillId="9" borderId="48" xfId="0" applyFont="1" applyFill="1" applyBorder="1" applyAlignment="1">
      <alignment horizontal="left" vertical="center" wrapText="1"/>
    </xf>
    <xf numFmtId="0" fontId="38" fillId="9" borderId="43"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38" fillId="9" borderId="41" xfId="0" applyFont="1" applyFill="1" applyBorder="1" applyAlignment="1">
      <alignment horizontal="left"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38" fillId="9" borderId="17" xfId="0" applyFont="1" applyFill="1" applyBorder="1" applyAlignment="1">
      <alignment horizontal="left" vertical="center" wrapText="1"/>
    </xf>
    <xf numFmtId="0" fontId="38" fillId="9" borderId="18" xfId="0" applyFont="1" applyFill="1" applyBorder="1" applyAlignment="1">
      <alignment horizontal="left" vertical="center" wrapText="1"/>
    </xf>
    <xf numFmtId="0" fontId="38" fillId="9" borderId="19" xfId="0" applyFont="1" applyFill="1" applyBorder="1" applyAlignment="1">
      <alignment horizontal="left" vertical="center" wrapText="1"/>
    </xf>
    <xf numFmtId="0" fontId="22" fillId="12" borderId="0" xfId="0" applyFont="1" applyFill="1" applyAlignment="1">
      <alignment horizontal="center" vertical="center"/>
    </xf>
    <xf numFmtId="0" fontId="37" fillId="9" borderId="52" xfId="0" applyFont="1" applyFill="1" applyBorder="1" applyAlignment="1">
      <alignment horizontal="left" vertical="center" wrapText="1"/>
    </xf>
    <xf numFmtId="0" fontId="37" fillId="9" borderId="20" xfId="0" applyFont="1" applyFill="1" applyBorder="1" applyAlignment="1">
      <alignment horizontal="left" vertical="center" wrapText="1"/>
    </xf>
    <xf numFmtId="0" fontId="37" fillId="9" borderId="49" xfId="0" applyFont="1" applyFill="1" applyBorder="1" applyAlignment="1">
      <alignment horizontal="left" vertical="center" wrapText="1"/>
    </xf>
    <xf numFmtId="0" fontId="37" fillId="9" borderId="7" xfId="0" applyFont="1" applyFill="1" applyBorder="1" applyAlignment="1">
      <alignment horizontal="left" vertical="center" wrapText="1"/>
    </xf>
    <xf numFmtId="0" fontId="37" fillId="9" borderId="26" xfId="0" applyFont="1" applyFill="1" applyBorder="1" applyAlignment="1">
      <alignment horizontal="left" vertical="center" wrapText="1"/>
    </xf>
    <xf numFmtId="0" fontId="37" fillId="9" borderId="55" xfId="0" applyFont="1" applyFill="1" applyBorder="1" applyAlignment="1">
      <alignment horizontal="left" vertical="center" wrapText="1"/>
    </xf>
    <xf numFmtId="0" fontId="38" fillId="9" borderId="60" xfId="0" applyFont="1" applyFill="1" applyBorder="1" applyAlignment="1">
      <alignment horizontal="center" vertical="center" wrapText="1"/>
    </xf>
    <xf numFmtId="0" fontId="38" fillId="9" borderId="26" xfId="0" applyFont="1" applyFill="1" applyBorder="1" applyAlignment="1">
      <alignment horizontal="center" vertical="center" wrapText="1"/>
    </xf>
    <xf numFmtId="0" fontId="38" fillId="9" borderId="55" xfId="0" applyFont="1" applyFill="1" applyBorder="1" applyAlignment="1">
      <alignment horizontal="center" vertical="center" wrapText="1"/>
    </xf>
    <xf numFmtId="0" fontId="37" fillId="9" borderId="5"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37" fillId="9" borderId="54" xfId="0" applyFont="1" applyFill="1" applyBorder="1" applyAlignment="1">
      <alignment horizontal="left" vertical="center" wrapText="1"/>
    </xf>
    <xf numFmtId="0" fontId="37" fillId="9" borderId="57"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8" fillId="9" borderId="35"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37" fillId="9" borderId="45" xfId="0" applyFont="1" applyFill="1" applyBorder="1" applyAlignment="1">
      <alignment horizontal="center" vertical="center"/>
    </xf>
    <xf numFmtId="0" fontId="37" fillId="9" borderId="46" xfId="0" applyFont="1" applyFill="1" applyBorder="1" applyAlignment="1">
      <alignment horizontal="center" vertical="center"/>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31" fillId="15" borderId="43" xfId="0" applyFont="1" applyFill="1" applyBorder="1" applyAlignment="1" applyProtection="1">
      <alignment horizontal="center" vertical="center"/>
    </xf>
    <xf numFmtId="0" fontId="31" fillId="15" borderId="39" xfId="0" applyFont="1" applyFill="1" applyBorder="1" applyAlignment="1" applyProtection="1">
      <alignment horizontal="center" vertical="center"/>
    </xf>
    <xf numFmtId="0" fontId="31" fillId="15" borderId="41" xfId="0" applyFont="1" applyFill="1" applyBorder="1" applyAlignment="1" applyProtection="1">
      <alignment horizontal="center" vertical="center"/>
    </xf>
    <xf numFmtId="0" fontId="13" fillId="15" borderId="39"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45" fillId="0" borderId="5" xfId="0" applyFont="1" applyBorder="1" applyAlignment="1" applyProtection="1">
      <alignment horizontal="center" vertical="center"/>
    </xf>
    <xf numFmtId="0" fontId="45" fillId="0" borderId="32" xfId="0" applyFont="1" applyBorder="1" applyAlignment="1" applyProtection="1">
      <alignment horizontal="center" vertical="center"/>
    </xf>
    <xf numFmtId="0" fontId="45" fillId="0" borderId="6" xfId="0" applyFont="1" applyBorder="1" applyAlignment="1" applyProtection="1">
      <alignment horizontal="center" vertical="center"/>
    </xf>
    <xf numFmtId="0" fontId="45" fillId="0" borderId="5" xfId="0" applyFont="1" applyBorder="1" applyAlignment="1" applyProtection="1">
      <alignment horizontal="center" vertical="center" wrapText="1"/>
    </xf>
    <xf numFmtId="0" fontId="45" fillId="0" borderId="32" xfId="0" applyFont="1" applyBorder="1" applyAlignment="1" applyProtection="1">
      <alignment horizontal="center" vertical="center" wrapText="1"/>
    </xf>
    <xf numFmtId="0" fontId="45" fillId="0" borderId="6" xfId="0" applyFont="1" applyBorder="1" applyAlignment="1" applyProtection="1">
      <alignment horizontal="center" vertical="center" wrapText="1"/>
    </xf>
    <xf numFmtId="0" fontId="41" fillId="8" borderId="35" xfId="0" applyFont="1" applyFill="1" applyBorder="1" applyAlignment="1" applyProtection="1">
      <alignment horizontal="center" vertical="center" wrapText="1"/>
    </xf>
    <xf numFmtId="0" fontId="41" fillId="8" borderId="44" xfId="0" applyFont="1" applyFill="1" applyBorder="1" applyAlignment="1" applyProtection="1">
      <alignment horizontal="center" vertical="center" wrapText="1"/>
    </xf>
    <xf numFmtId="0" fontId="41" fillId="8" borderId="43" xfId="0" applyFont="1" applyFill="1" applyBorder="1" applyAlignment="1" applyProtection="1">
      <alignment horizontal="center" vertical="center" wrapText="1"/>
    </xf>
    <xf numFmtId="0" fontId="41" fillId="8" borderId="41" xfId="0" applyFont="1" applyFill="1" applyBorder="1" applyAlignment="1" applyProtection="1">
      <alignment horizontal="center" vertical="center" wrapText="1"/>
    </xf>
    <xf numFmtId="0" fontId="41" fillId="8" borderId="17" xfId="0" applyFont="1" applyFill="1" applyBorder="1" applyAlignment="1" applyProtection="1">
      <alignment horizontal="center" vertical="center" wrapText="1"/>
    </xf>
    <xf numFmtId="0" fontId="41" fillId="8" borderId="18" xfId="0" applyFont="1" applyFill="1" applyBorder="1" applyAlignment="1" applyProtection="1">
      <alignment horizontal="center" vertical="center" wrapText="1"/>
    </xf>
    <xf numFmtId="0" fontId="41" fillId="8" borderId="19" xfId="0" applyFont="1" applyFill="1" applyBorder="1" applyAlignment="1" applyProtection="1">
      <alignment horizontal="center" vertical="center" wrapText="1"/>
    </xf>
    <xf numFmtId="0" fontId="41" fillId="8" borderId="37" xfId="0" applyFont="1" applyFill="1" applyBorder="1" applyAlignment="1" applyProtection="1">
      <alignment horizontal="center" vertical="center" wrapText="1"/>
    </xf>
    <xf numFmtId="2" fontId="41" fillId="8" borderId="37" xfId="0" applyNumberFormat="1" applyFont="1" applyFill="1" applyBorder="1" applyAlignment="1" applyProtection="1">
      <alignment horizontal="center" vertical="center" wrapText="1"/>
    </xf>
    <xf numFmtId="0" fontId="45" fillId="8" borderId="58" xfId="0" applyFont="1" applyFill="1" applyBorder="1" applyAlignment="1" applyProtection="1">
      <alignment horizontal="center" vertical="center" wrapText="1"/>
      <protection locked="0"/>
    </xf>
    <xf numFmtId="0" fontId="45" fillId="8" borderId="59" xfId="0" applyFont="1" applyFill="1" applyBorder="1" applyAlignment="1" applyProtection="1">
      <alignment horizontal="center" vertical="center" wrapText="1"/>
      <protection locked="0"/>
    </xf>
    <xf numFmtId="0" fontId="45" fillId="8" borderId="16" xfId="0" applyFont="1" applyFill="1" applyBorder="1" applyAlignment="1" applyProtection="1">
      <alignment horizontal="center" vertical="center" wrapText="1"/>
      <protection locked="0"/>
    </xf>
    <xf numFmtId="0" fontId="27" fillId="0" borderId="36"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27" fillId="0" borderId="36"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4" xfId="0" applyFont="1" applyBorder="1" applyAlignment="1" applyProtection="1">
      <alignment horizontal="justify" vertical="center" wrapText="1"/>
      <protection locked="0"/>
    </xf>
    <xf numFmtId="0" fontId="27" fillId="0" borderId="36"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14" fontId="27" fillId="0" borderId="36" xfId="0" applyNumberFormat="1" applyFont="1" applyBorder="1" applyAlignment="1" applyProtection="1">
      <alignment horizontal="center" vertical="center" wrapText="1"/>
      <protection locked="0"/>
    </xf>
    <xf numFmtId="0" fontId="45" fillId="8" borderId="37" xfId="0" applyFont="1" applyFill="1" applyBorder="1" applyAlignment="1" applyProtection="1">
      <alignment horizontal="center" vertical="center"/>
    </xf>
    <xf numFmtId="0" fontId="41" fillId="8" borderId="45" xfId="0" applyFont="1" applyFill="1" applyBorder="1" applyAlignment="1" applyProtection="1">
      <alignment horizontal="center" vertical="center" wrapText="1"/>
    </xf>
    <xf numFmtId="0" fontId="41" fillId="8" borderId="46" xfId="0" applyFont="1" applyFill="1" applyBorder="1" applyAlignment="1" applyProtection="1">
      <alignment horizontal="center" vertical="center" wrapText="1"/>
    </xf>
    <xf numFmtId="9" fontId="27" fillId="0" borderId="4" xfId="1" applyFont="1" applyBorder="1" applyAlignment="1" applyProtection="1">
      <alignment horizontal="center" vertical="center" wrapText="1"/>
      <protection locked="0"/>
    </xf>
    <xf numFmtId="9" fontId="27" fillId="0" borderId="1" xfId="1" applyFont="1" applyBorder="1" applyAlignment="1" applyProtection="1">
      <alignment horizontal="center" vertical="center" wrapText="1"/>
      <protection locked="0"/>
    </xf>
    <xf numFmtId="9" fontId="28" fillId="0" borderId="36" xfId="1" applyFont="1" applyFill="1" applyBorder="1" applyAlignment="1" applyProtection="1">
      <alignment horizontal="center" vertical="center" wrapText="1"/>
    </xf>
    <xf numFmtId="9" fontId="28" fillId="0" borderId="3" xfId="1" applyFont="1" applyFill="1" applyBorder="1" applyAlignment="1" applyProtection="1">
      <alignment horizontal="center" vertical="center" wrapText="1"/>
    </xf>
    <xf numFmtId="9" fontId="27" fillId="0" borderId="36" xfId="1" applyNumberFormat="1" applyFont="1" applyBorder="1" applyAlignment="1" applyProtection="1">
      <alignment horizontal="center" vertical="center" wrapText="1"/>
    </xf>
    <xf numFmtId="9" fontId="27" fillId="0" borderId="3" xfId="1" applyNumberFormat="1" applyFont="1" applyBorder="1" applyAlignment="1" applyProtection="1">
      <alignment horizontal="center" vertical="center" wrapText="1"/>
    </xf>
    <xf numFmtId="9" fontId="27" fillId="0" borderId="4" xfId="1" applyNumberFormat="1" applyFont="1" applyBorder="1" applyAlignment="1" applyProtection="1">
      <alignment horizontal="center" vertical="center" wrapText="1"/>
    </xf>
    <xf numFmtId="0" fontId="27" fillId="0" borderId="1" xfId="0" applyFont="1" applyBorder="1" applyAlignment="1" applyProtection="1">
      <alignment horizontal="center" vertical="center" wrapText="1"/>
      <protection locked="0"/>
    </xf>
    <xf numFmtId="0" fontId="27" fillId="0" borderId="2" xfId="0" applyNumberFormat="1" applyFont="1" applyBorder="1" applyAlignment="1" applyProtection="1">
      <alignment horizontal="center" vertical="center" wrapText="1"/>
      <protection locked="0"/>
    </xf>
    <xf numFmtId="0" fontId="27" fillId="0" borderId="4" xfId="0" applyNumberFormat="1" applyFont="1" applyBorder="1" applyAlignment="1" applyProtection="1">
      <alignment horizontal="center" vertical="center" wrapText="1"/>
      <protection locked="0"/>
    </xf>
    <xf numFmtId="9" fontId="27" fillId="0" borderId="36" xfId="0" applyNumberFormat="1" applyFont="1" applyBorder="1" applyAlignment="1" applyProtection="1">
      <alignment horizontal="center" vertical="center" wrapText="1"/>
      <protection locked="0"/>
    </xf>
    <xf numFmtId="10" fontId="27" fillId="0" borderId="4" xfId="0" applyNumberFormat="1" applyFont="1" applyBorder="1" applyAlignment="1" applyProtection="1">
      <alignment horizontal="center" vertical="center" wrapText="1"/>
      <protection locked="0"/>
    </xf>
    <xf numFmtId="10" fontId="27" fillId="0" borderId="1" xfId="0" applyNumberFormat="1" applyFont="1" applyBorder="1" applyAlignment="1" applyProtection="1">
      <alignment horizontal="center" vertical="center" wrapText="1"/>
      <protection locked="0"/>
    </xf>
    <xf numFmtId="10" fontId="27" fillId="0" borderId="36" xfId="1" applyNumberFormat="1" applyFont="1" applyBorder="1" applyAlignment="1" applyProtection="1">
      <alignment horizontal="center" vertical="center" wrapText="1"/>
      <protection locked="0"/>
    </xf>
    <xf numFmtId="10" fontId="27" fillId="0" borderId="3" xfId="1" applyNumberFormat="1" applyFont="1" applyBorder="1" applyAlignment="1" applyProtection="1">
      <alignment horizontal="center" vertical="center" wrapText="1"/>
      <protection locked="0"/>
    </xf>
    <xf numFmtId="10" fontId="27" fillId="0" borderId="4" xfId="1" applyNumberFormat="1" applyFont="1" applyBorder="1" applyAlignment="1" applyProtection="1">
      <alignment horizontal="center" vertical="center" wrapText="1"/>
      <protection locked="0"/>
    </xf>
    <xf numFmtId="0" fontId="45" fillId="8" borderId="40"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justify" vertical="center" wrapText="1"/>
      <protection locked="0"/>
    </xf>
    <xf numFmtId="0" fontId="27" fillId="0" borderId="3" xfId="0" applyFont="1" applyFill="1" applyBorder="1" applyAlignment="1" applyProtection="1">
      <alignment horizontal="justify" vertical="center" wrapText="1"/>
      <protection locked="0"/>
    </xf>
    <xf numFmtId="0" fontId="27" fillId="0" borderId="4" xfId="0" applyFont="1" applyFill="1" applyBorder="1" applyAlignment="1" applyProtection="1">
      <alignment horizontal="justify" vertical="center" wrapText="1"/>
      <protection locked="0"/>
    </xf>
    <xf numFmtId="9" fontId="27" fillId="0" borderId="2" xfId="1" applyFont="1" applyFill="1" applyBorder="1" applyAlignment="1" applyProtection="1">
      <alignment horizontal="center" vertical="center" wrapText="1"/>
      <protection locked="0"/>
    </xf>
    <xf numFmtId="9" fontId="27" fillId="0" borderId="3" xfId="1" applyFont="1" applyFill="1" applyBorder="1" applyAlignment="1" applyProtection="1">
      <alignment horizontal="center" vertical="center" wrapText="1"/>
      <protection locked="0"/>
    </xf>
    <xf numFmtId="9" fontId="27" fillId="0" borderId="4" xfId="1"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10" fontId="27" fillId="0" borderId="2" xfId="1" applyNumberFormat="1" applyFont="1" applyFill="1" applyBorder="1" applyAlignment="1" applyProtection="1">
      <alignment horizontal="center" vertical="center" wrapText="1"/>
      <protection locked="0"/>
    </xf>
    <xf numFmtId="10" fontId="27" fillId="0" borderId="3" xfId="1" applyNumberFormat="1" applyFont="1" applyFill="1" applyBorder="1" applyAlignment="1" applyProtection="1">
      <alignment horizontal="center" vertical="center" wrapText="1"/>
      <protection locked="0"/>
    </xf>
    <xf numFmtId="10" fontId="27" fillId="0" borderId="4" xfId="1" applyNumberFormat="1" applyFont="1" applyFill="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9" fontId="27" fillId="0" borderId="2" xfId="1" applyFont="1" applyBorder="1" applyAlignment="1" applyProtection="1">
      <alignment horizontal="center" vertical="center" wrapText="1"/>
      <protection locked="0"/>
    </xf>
    <xf numFmtId="9" fontId="27" fillId="0" borderId="1" xfId="1" applyNumberFormat="1" applyFont="1" applyBorder="1" applyAlignment="1" applyProtection="1">
      <alignment horizontal="center" vertical="center" wrapText="1"/>
    </xf>
    <xf numFmtId="0" fontId="43" fillId="9" borderId="38" xfId="0" applyFont="1" applyFill="1" applyBorder="1" applyAlignment="1" applyProtection="1">
      <alignment horizontal="left" vertical="center" wrapText="1"/>
      <protection locked="0"/>
    </xf>
    <xf numFmtId="0" fontId="43" fillId="9" borderId="25" xfId="0" applyFont="1" applyFill="1" applyBorder="1" applyAlignment="1" applyProtection="1">
      <alignment horizontal="left" vertical="center" wrapText="1"/>
      <protection locked="0"/>
    </xf>
    <xf numFmtId="0" fontId="43" fillId="9" borderId="61" xfId="0" applyFont="1" applyFill="1" applyBorder="1" applyAlignment="1" applyProtection="1">
      <alignment horizontal="left" vertical="center" wrapText="1"/>
      <protection locked="0"/>
    </xf>
    <xf numFmtId="0" fontId="27" fillId="0" borderId="0" xfId="0" applyFont="1" applyBorder="1" applyAlignment="1" applyProtection="1">
      <alignment horizontal="center"/>
      <protection locked="0"/>
    </xf>
    <xf numFmtId="0" fontId="27" fillId="0" borderId="48" xfId="0" applyFont="1" applyBorder="1" applyAlignment="1" applyProtection="1">
      <alignment horizontal="center"/>
      <protection locked="0"/>
    </xf>
    <xf numFmtId="9" fontId="27" fillId="0" borderId="1" xfId="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10" fontId="27" fillId="0" borderId="1" xfId="1" applyNumberFormat="1" applyFont="1" applyFill="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0" fontId="45" fillId="8" borderId="1"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27" fillId="0" borderId="3" xfId="0" applyNumberFormat="1" applyFont="1" applyBorder="1" applyAlignment="1" applyProtection="1">
      <alignment horizontal="center" vertical="center" wrapText="1"/>
      <protection locked="0"/>
    </xf>
    <xf numFmtId="0" fontId="15" fillId="0" borderId="26" xfId="0" applyFont="1" applyBorder="1" applyAlignment="1" applyProtection="1">
      <alignment horizontal="center"/>
      <protection locked="0"/>
    </xf>
    <xf numFmtId="0" fontId="15" fillId="9" borderId="38"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15" fillId="0" borderId="32" xfId="0" applyFont="1" applyBorder="1" applyAlignment="1" applyProtection="1">
      <alignment horizontal="center"/>
      <protection locked="0"/>
    </xf>
    <xf numFmtId="0" fontId="13" fillId="9" borderId="62" xfId="0" applyFont="1" applyFill="1" applyBorder="1" applyAlignment="1" applyProtection="1">
      <alignment horizontal="center" vertical="center"/>
      <protection locked="0"/>
    </xf>
    <xf numFmtId="0" fontId="13" fillId="9" borderId="50"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44" fillId="9" borderId="33" xfId="0" applyFont="1" applyFill="1" applyBorder="1" applyAlignment="1" applyProtection="1">
      <alignment horizontal="center" vertical="center"/>
      <protection locked="0"/>
    </xf>
    <xf numFmtId="0" fontId="44" fillId="9" borderId="50" xfId="0" applyFont="1" applyFill="1" applyBorder="1" applyAlignment="1" applyProtection="1">
      <alignment horizontal="center" vertical="center"/>
      <protection locked="0"/>
    </xf>
    <xf numFmtId="0" fontId="44" fillId="9" borderId="34" xfId="0" applyFont="1" applyFill="1" applyBorder="1" applyAlignment="1" applyProtection="1">
      <alignment horizontal="center" vertical="center"/>
      <protection locked="0"/>
    </xf>
    <xf numFmtId="9" fontId="28" fillId="0" borderId="1" xfId="1" applyFont="1" applyFill="1" applyBorder="1" applyAlignment="1" applyProtection="1">
      <alignment horizontal="center" vertical="center" wrapText="1"/>
    </xf>
    <xf numFmtId="10" fontId="27" fillId="0" borderId="2" xfId="0" applyNumberFormat="1" applyFont="1" applyBorder="1" applyAlignment="1" applyProtection="1">
      <alignment horizontal="center" vertical="center" wrapText="1"/>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166" fontId="27" fillId="0" borderId="0" xfId="1" applyNumberFormat="1" applyFont="1" applyBorder="1" applyAlignment="1" applyProtection="1">
      <alignment horizontal="center" vertical="center" wrapText="1"/>
      <protection locked="0"/>
    </xf>
    <xf numFmtId="0" fontId="32" fillId="0" borderId="35" xfId="0" applyFont="1" applyBorder="1" applyAlignment="1" applyProtection="1">
      <alignment horizontal="center"/>
      <protection locked="0"/>
    </xf>
    <xf numFmtId="0" fontId="32" fillId="0" borderId="42" xfId="0" applyFont="1" applyBorder="1" applyAlignment="1" applyProtection="1">
      <alignment horizontal="center"/>
      <protection locked="0"/>
    </xf>
    <xf numFmtId="0" fontId="32" fillId="0" borderId="44" xfId="0" applyFont="1" applyBorder="1" applyAlignment="1" applyProtection="1">
      <alignment horizontal="center"/>
      <protection locked="0"/>
    </xf>
    <xf numFmtId="0" fontId="32" fillId="0" borderId="47" xfId="0" applyFont="1" applyBorder="1" applyAlignment="1" applyProtection="1">
      <alignment horizontal="center"/>
      <protection locked="0"/>
    </xf>
    <xf numFmtId="0" fontId="32" fillId="0" borderId="0" xfId="0" applyFont="1" applyBorder="1" applyAlignment="1" applyProtection="1">
      <alignment horizontal="center"/>
      <protection locked="0"/>
    </xf>
    <xf numFmtId="0" fontId="32" fillId="0" borderId="48" xfId="0" applyFont="1" applyBorder="1" applyAlignment="1" applyProtection="1">
      <alignment horizontal="center"/>
      <protection locked="0"/>
    </xf>
    <xf numFmtId="0" fontId="32" fillId="0" borderId="43" xfId="0" applyFont="1" applyBorder="1" applyAlignment="1" applyProtection="1">
      <alignment horizontal="center"/>
      <protection locked="0"/>
    </xf>
    <xf numFmtId="0" fontId="32" fillId="0" borderId="39" xfId="0" applyFont="1" applyBorder="1" applyAlignment="1" applyProtection="1">
      <alignment horizontal="center"/>
      <protection locked="0"/>
    </xf>
    <xf numFmtId="0" fontId="32" fillId="0" borderId="41" xfId="0" applyFont="1" applyBorder="1" applyAlignment="1" applyProtection="1">
      <alignment horizontal="center"/>
      <protection locked="0"/>
    </xf>
    <xf numFmtId="0" fontId="41" fillId="0" borderId="38" xfId="0" applyFont="1" applyBorder="1" applyAlignment="1" applyProtection="1">
      <alignment horizontal="center" vertical="center"/>
    </xf>
    <xf numFmtId="0" fontId="41" fillId="0" borderId="25" xfId="0" applyFont="1" applyBorder="1" applyAlignment="1" applyProtection="1">
      <alignment horizontal="center" vertical="center"/>
    </xf>
    <xf numFmtId="0" fontId="41" fillId="0" borderId="24" xfId="0" applyFont="1" applyBorder="1" applyAlignment="1" applyProtection="1">
      <alignment horizontal="center" vertical="center"/>
    </xf>
    <xf numFmtId="0" fontId="41" fillId="0" borderId="38" xfId="0" applyFont="1" applyBorder="1" applyAlignment="1" applyProtection="1">
      <alignment horizontal="left" vertical="center"/>
    </xf>
    <xf numFmtId="0" fontId="41" fillId="0" borderId="25" xfId="0" applyFont="1" applyBorder="1" applyAlignment="1" applyProtection="1">
      <alignment horizontal="left" vertical="center"/>
    </xf>
    <xf numFmtId="0" fontId="41" fillId="0" borderId="24" xfId="0" applyFont="1" applyBorder="1" applyAlignment="1" applyProtection="1">
      <alignment horizontal="left" vertical="center"/>
    </xf>
    <xf numFmtId="0" fontId="41" fillId="0" borderId="64" xfId="0" applyFont="1" applyBorder="1" applyAlignment="1" applyProtection="1">
      <alignment horizontal="center" vertical="center"/>
    </xf>
    <xf numFmtId="0" fontId="41" fillId="0" borderId="32" xfId="0" applyFont="1" applyBorder="1" applyAlignment="1" applyProtection="1">
      <alignment horizontal="center" vertical="center"/>
    </xf>
    <xf numFmtId="0" fontId="41" fillId="0" borderId="54" xfId="0" applyFont="1" applyBorder="1" applyAlignment="1" applyProtection="1">
      <alignment horizontal="center" vertical="center"/>
    </xf>
    <xf numFmtId="0" fontId="41" fillId="0" borderId="64" xfId="0" applyFont="1" applyBorder="1" applyAlignment="1" applyProtection="1">
      <alignment horizontal="left" vertical="center"/>
    </xf>
    <xf numFmtId="0" fontId="41" fillId="0" borderId="32" xfId="0" applyFont="1" applyBorder="1" applyAlignment="1" applyProtection="1">
      <alignment horizontal="left" vertical="center"/>
    </xf>
    <xf numFmtId="0" fontId="41" fillId="0" borderId="54" xfId="0" applyFont="1" applyBorder="1" applyAlignment="1" applyProtection="1">
      <alignment horizontal="left" vertical="center"/>
    </xf>
    <xf numFmtId="0" fontId="41" fillId="0" borderId="62" xfId="0" applyFont="1" applyBorder="1" applyAlignment="1" applyProtection="1">
      <alignment horizontal="center" vertical="center" wrapText="1"/>
    </xf>
    <xf numFmtId="0" fontId="41" fillId="0" borderId="50" xfId="0" applyFont="1" applyBorder="1" applyAlignment="1" applyProtection="1">
      <alignment horizontal="center" vertical="center" wrapText="1"/>
    </xf>
    <xf numFmtId="0" fontId="41" fillId="0" borderId="34" xfId="0" applyFont="1" applyBorder="1" applyAlignment="1" applyProtection="1">
      <alignment horizontal="center" vertical="center" wrapText="1"/>
    </xf>
    <xf numFmtId="0" fontId="41" fillId="0" borderId="62" xfId="0" applyFont="1" applyBorder="1" applyAlignment="1" applyProtection="1">
      <alignment horizontal="left" vertical="center"/>
    </xf>
    <xf numFmtId="0" fontId="41" fillId="0" borderId="50" xfId="0" applyFont="1" applyBorder="1" applyAlignment="1" applyProtection="1">
      <alignment horizontal="left" vertical="center"/>
    </xf>
    <xf numFmtId="0" fontId="41" fillId="0" borderId="34" xfId="0" applyFont="1" applyBorder="1" applyAlignment="1" applyProtection="1">
      <alignment horizontal="left" vertical="center"/>
    </xf>
    <xf numFmtId="9" fontId="48" fillId="9" borderId="36" xfId="1" applyFont="1" applyFill="1" applyBorder="1" applyAlignment="1" applyProtection="1">
      <alignment horizontal="center" vertical="center" wrapText="1"/>
    </xf>
    <xf numFmtId="9" fontId="48" fillId="9" borderId="3" xfId="1" applyFont="1" applyFill="1" applyBorder="1" applyAlignment="1" applyProtection="1">
      <alignment horizontal="center" vertical="center" wrapText="1"/>
    </xf>
    <xf numFmtId="9" fontId="47" fillId="9" borderId="36" xfId="1" applyNumberFormat="1" applyFont="1" applyFill="1" applyBorder="1" applyAlignment="1" applyProtection="1">
      <alignment horizontal="center" vertical="center" wrapText="1"/>
    </xf>
    <xf numFmtId="0" fontId="47" fillId="9" borderId="36" xfId="0" applyFont="1" applyFill="1" applyBorder="1" applyAlignment="1" applyProtection="1">
      <alignment horizontal="center" vertical="center" wrapText="1"/>
      <protection locked="0"/>
    </xf>
    <xf numFmtId="0" fontId="47" fillId="9" borderId="3" xfId="0" applyFont="1" applyFill="1" applyBorder="1" applyAlignment="1" applyProtection="1">
      <alignment horizontal="center" vertical="center" wrapText="1"/>
      <protection locked="0"/>
    </xf>
    <xf numFmtId="0" fontId="49" fillId="9" borderId="36" xfId="11" applyFont="1" applyFill="1" applyBorder="1" applyAlignment="1" applyProtection="1">
      <alignment horizontal="center" vertical="center" wrapText="1"/>
      <protection locked="0"/>
    </xf>
    <xf numFmtId="0" fontId="49" fillId="9" borderId="3" xfId="11" applyFont="1" applyFill="1" applyBorder="1" applyAlignment="1" applyProtection="1">
      <alignment horizontal="center" vertical="center" wrapText="1"/>
      <protection locked="0"/>
    </xf>
    <xf numFmtId="0" fontId="47" fillId="0" borderId="2" xfId="0" applyFont="1" applyFill="1" applyBorder="1" applyAlignment="1" applyProtection="1">
      <alignment horizontal="center" vertical="center" wrapText="1"/>
      <protection locked="0"/>
    </xf>
    <xf numFmtId="0" fontId="47" fillId="0" borderId="3" xfId="0" applyFont="1" applyFill="1" applyBorder="1" applyAlignment="1" applyProtection="1">
      <alignment horizontal="center" vertical="center" wrapText="1"/>
      <protection locked="0"/>
    </xf>
    <xf numFmtId="0" fontId="47" fillId="0" borderId="2" xfId="0" applyFont="1" applyFill="1" applyBorder="1" applyAlignment="1" applyProtection="1">
      <alignment horizontal="justify" vertical="center" wrapText="1"/>
      <protection locked="0"/>
    </xf>
    <xf numFmtId="0" fontId="47" fillId="0" borderId="3" xfId="0" applyFont="1" applyFill="1" applyBorder="1" applyAlignment="1" applyProtection="1">
      <alignment horizontal="justify" vertical="center" wrapText="1"/>
      <protection locked="0"/>
    </xf>
    <xf numFmtId="14" fontId="47" fillId="0" borderId="1" xfId="0" applyNumberFormat="1" applyFont="1" applyBorder="1" applyAlignment="1" applyProtection="1">
      <alignment horizontal="center" vertical="center" wrapText="1"/>
      <protection locked="0"/>
    </xf>
    <xf numFmtId="0" fontId="52" fillId="0" borderId="1" xfId="0" applyFont="1" applyBorder="1" applyAlignment="1" applyProtection="1">
      <alignment horizontal="center" vertical="center" wrapText="1"/>
      <protection locked="0"/>
    </xf>
    <xf numFmtId="9" fontId="47" fillId="9" borderId="2" xfId="1" applyFont="1" applyFill="1" applyBorder="1" applyAlignment="1" applyProtection="1">
      <alignment horizontal="center" vertical="center" wrapText="1"/>
      <protection locked="0"/>
    </xf>
    <xf numFmtId="9" fontId="47" fillId="9" borderId="3" xfId="1" applyFont="1" applyFill="1" applyBorder="1" applyAlignment="1" applyProtection="1">
      <alignment horizontal="center" vertical="center" wrapText="1"/>
      <protection locked="0"/>
    </xf>
    <xf numFmtId="9" fontId="47" fillId="9" borderId="4" xfId="1" applyFont="1" applyFill="1" applyBorder="1" applyAlignment="1" applyProtection="1">
      <alignment horizontal="center" vertical="center" wrapText="1"/>
      <protection locked="0"/>
    </xf>
    <xf numFmtId="9" fontId="47" fillId="9" borderId="1" xfId="1" applyFont="1" applyFill="1" applyBorder="1" applyAlignment="1" applyProtection="1">
      <alignment horizontal="center" vertical="center" wrapText="1"/>
      <protection locked="0"/>
    </xf>
    <xf numFmtId="9" fontId="47" fillId="9" borderId="36" xfId="0" applyNumberFormat="1" applyFont="1" applyFill="1" applyBorder="1" applyAlignment="1" applyProtection="1">
      <alignment horizontal="center" vertical="center" wrapText="1"/>
      <protection locked="0"/>
    </xf>
    <xf numFmtId="9" fontId="47" fillId="9" borderId="3" xfId="0" applyNumberFormat="1" applyFont="1" applyFill="1" applyBorder="1" applyAlignment="1" applyProtection="1">
      <alignment horizontal="center" vertical="center" wrapText="1"/>
      <protection locked="0"/>
    </xf>
    <xf numFmtId="10" fontId="47" fillId="9" borderId="36" xfId="1" applyNumberFormat="1" applyFont="1" applyFill="1" applyBorder="1" applyAlignment="1" applyProtection="1">
      <alignment horizontal="center" vertical="center" wrapText="1"/>
      <protection locked="0"/>
    </xf>
    <xf numFmtId="10" fontId="47" fillId="9" borderId="3" xfId="1" applyNumberFormat="1" applyFont="1" applyFill="1" applyBorder="1" applyAlignment="1" applyProtection="1">
      <alignment horizontal="center" vertical="center" wrapText="1"/>
      <protection locked="0"/>
    </xf>
    <xf numFmtId="0" fontId="47" fillId="0" borderId="36" xfId="0" applyFont="1" applyFill="1" applyBorder="1" applyAlignment="1" applyProtection="1">
      <alignment horizontal="center" vertical="center" wrapText="1"/>
      <protection locked="0"/>
    </xf>
    <xf numFmtId="0" fontId="47" fillId="0" borderId="36" xfId="0" applyFont="1" applyBorder="1" applyAlignment="1" applyProtection="1">
      <alignment horizontal="justify" vertical="center" wrapText="1"/>
      <protection locked="0"/>
    </xf>
    <xf numFmtId="0" fontId="47" fillId="0" borderId="3" xfId="0" applyFont="1" applyBorder="1" applyAlignment="1" applyProtection="1">
      <alignment horizontal="justify" vertical="center" wrapText="1"/>
      <protection locked="0"/>
    </xf>
    <xf numFmtId="0" fontId="47" fillId="0" borderId="36" xfId="0" applyFont="1" applyBorder="1" applyAlignment="1" applyProtection="1">
      <alignment horizontal="center" vertical="center" wrapText="1"/>
      <protection locked="0"/>
    </xf>
    <xf numFmtId="0" fontId="47" fillId="0" borderId="3" xfId="0" applyFont="1" applyBorder="1" applyAlignment="1" applyProtection="1">
      <alignment horizontal="center" vertical="center" wrapText="1"/>
      <protection locked="0"/>
    </xf>
    <xf numFmtId="14" fontId="47" fillId="0" borderId="36" xfId="0" applyNumberFormat="1" applyFont="1" applyBorder="1" applyAlignment="1" applyProtection="1">
      <alignment horizontal="center" vertical="center" wrapText="1"/>
      <protection locked="0"/>
    </xf>
    <xf numFmtId="0" fontId="47" fillId="9" borderId="1" xfId="0" applyFont="1" applyFill="1" applyBorder="1" applyAlignment="1" applyProtection="1">
      <alignment horizontal="center" vertical="center" wrapText="1"/>
      <protection locked="0"/>
    </xf>
    <xf numFmtId="0" fontId="49" fillId="9" borderId="1" xfId="11" applyFont="1" applyFill="1" applyBorder="1" applyAlignment="1" applyProtection="1">
      <alignment horizontal="center" vertical="center" wrapText="1"/>
      <protection locked="0"/>
    </xf>
    <xf numFmtId="0" fontId="47" fillId="9" borderId="2" xfId="0" applyFont="1" applyFill="1" applyBorder="1" applyAlignment="1" applyProtection="1">
      <alignment horizontal="justify" vertical="center" wrapText="1"/>
      <protection locked="0"/>
    </xf>
    <xf numFmtId="0" fontId="47" fillId="9" borderId="3" xfId="0" applyFont="1" applyFill="1" applyBorder="1" applyAlignment="1" applyProtection="1">
      <alignment horizontal="justify" vertical="center" wrapText="1"/>
      <protection locked="0"/>
    </xf>
    <xf numFmtId="0" fontId="52" fillId="0" borderId="3" xfId="0" applyFont="1" applyBorder="1" applyAlignment="1" applyProtection="1">
      <alignment horizontal="center" vertical="center" wrapText="1"/>
      <protection locked="0"/>
    </xf>
    <xf numFmtId="10" fontId="47" fillId="9" borderId="1" xfId="1" applyNumberFormat="1" applyFont="1" applyFill="1" applyBorder="1" applyAlignment="1" applyProtection="1">
      <alignment horizontal="center" vertical="center" wrapText="1"/>
      <protection locked="0"/>
    </xf>
    <xf numFmtId="0" fontId="46" fillId="0" borderId="32" xfId="0" applyFont="1" applyBorder="1" applyAlignment="1" applyProtection="1">
      <alignment horizontal="center"/>
      <protection locked="0"/>
    </xf>
    <xf numFmtId="9" fontId="47" fillId="0" borderId="1" xfId="1" applyNumberFormat="1" applyFont="1" applyBorder="1" applyAlignment="1" applyProtection="1">
      <alignment horizontal="center" vertical="center" wrapText="1"/>
    </xf>
    <xf numFmtId="0" fontId="47" fillId="0" borderId="1" xfId="0" applyFont="1" applyBorder="1" applyAlignment="1" applyProtection="1">
      <alignment horizontal="center" vertical="center" wrapText="1"/>
      <protection locked="0"/>
    </xf>
    <xf numFmtId="9" fontId="47" fillId="0" borderId="1" xfId="1" applyFont="1" applyBorder="1" applyAlignment="1" applyProtection="1">
      <alignment horizontal="center" vertical="center" wrapText="1"/>
      <protection locked="0"/>
    </xf>
    <xf numFmtId="10" fontId="47" fillId="0" borderId="1" xfId="0" applyNumberFormat="1" applyFont="1" applyBorder="1" applyAlignment="1" applyProtection="1">
      <alignment horizontal="center" vertical="center" wrapText="1"/>
      <protection locked="0"/>
    </xf>
    <xf numFmtId="9" fontId="47" fillId="0" borderId="1" xfId="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0" fontId="47" fillId="0" borderId="1" xfId="1" applyNumberFormat="1" applyFont="1" applyFill="1" applyBorder="1" applyAlignment="1" applyProtection="1">
      <alignment horizontal="center" vertical="center" wrapText="1"/>
      <protection locked="0"/>
    </xf>
    <xf numFmtId="9" fontId="47" fillId="0" borderId="1" xfId="0" applyNumberFormat="1" applyFont="1" applyBorder="1" applyAlignment="1" applyProtection="1">
      <alignment horizontal="center" vertical="center" wrapText="1"/>
      <protection locked="0"/>
    </xf>
    <xf numFmtId="9" fontId="48" fillId="0" borderId="1" xfId="1" applyFont="1" applyFill="1" applyBorder="1" applyAlignment="1" applyProtection="1">
      <alignment horizontal="center" vertical="center" wrapText="1"/>
    </xf>
    <xf numFmtId="14" fontId="46" fillId="0" borderId="26" xfId="0" applyNumberFormat="1" applyFont="1" applyBorder="1" applyAlignment="1" applyProtection="1">
      <alignment horizontal="center"/>
      <protection locked="0"/>
    </xf>
    <xf numFmtId="0" fontId="46" fillId="0" borderId="26" xfId="0" applyFont="1" applyBorder="1" applyAlignment="1" applyProtection="1">
      <alignment horizontal="center"/>
      <protection locked="0"/>
    </xf>
    <xf numFmtId="0" fontId="47" fillId="0" borderId="1" xfId="0" applyFont="1" applyFill="1" applyBorder="1" applyAlignment="1" applyProtection="1">
      <alignment horizontal="center" vertical="center" wrapText="1"/>
      <protection locked="0"/>
    </xf>
    <xf numFmtId="0" fontId="33" fillId="9" borderId="1" xfId="11" applyFill="1" applyBorder="1" applyAlignment="1" applyProtection="1">
      <alignment horizontal="center" vertical="center" wrapText="1"/>
      <protection locked="0"/>
    </xf>
    <xf numFmtId="0" fontId="32" fillId="9" borderId="1" xfId="0" applyFont="1" applyFill="1" applyBorder="1" applyAlignment="1" applyProtection="1">
      <alignment horizontal="center" vertical="center" wrapText="1"/>
      <protection locked="0"/>
    </xf>
    <xf numFmtId="0" fontId="32" fillId="9" borderId="36" xfId="0" applyFont="1" applyFill="1" applyBorder="1" applyAlignment="1" applyProtection="1">
      <alignment horizontal="center" vertical="center" wrapText="1"/>
      <protection locked="0"/>
    </xf>
    <xf numFmtId="0" fontId="32" fillId="9" borderId="3" xfId="0" applyFont="1" applyFill="1" applyBorder="1" applyAlignment="1" applyProtection="1">
      <alignment horizontal="center" vertical="center" wrapText="1"/>
      <protection locked="0"/>
    </xf>
    <xf numFmtId="0" fontId="33" fillId="9" borderId="36" xfId="11" applyFill="1" applyBorder="1" applyAlignment="1" applyProtection="1">
      <alignment horizontal="center" vertical="center" wrapText="1"/>
      <protection locked="0"/>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20" fillId="7" borderId="37" xfId="0" applyFont="1" applyFill="1"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8" fillId="7" borderId="4" xfId="0" applyFont="1" applyFill="1" applyBorder="1" applyAlignment="1">
      <alignment vertical="center" wrapText="1"/>
    </xf>
    <xf numFmtId="0" fontId="18" fillId="7" borderId="1" xfId="0" applyFont="1" applyFill="1" applyBorder="1" applyAlignment="1">
      <alignment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1" fillId="5" borderId="42"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10" fontId="47" fillId="0" borderId="36" xfId="0" applyNumberFormat="1" applyFont="1" applyFill="1" applyBorder="1" applyAlignment="1" applyProtection="1">
      <alignment horizontal="center" vertical="center" wrapText="1"/>
      <protection locked="0"/>
    </xf>
    <xf numFmtId="9" fontId="47" fillId="0" borderId="36" xfId="0" applyNumberFormat="1" applyFont="1" applyFill="1" applyBorder="1" applyAlignment="1" applyProtection="1">
      <alignment horizontal="center" vertical="center" wrapText="1"/>
      <protection locked="0"/>
    </xf>
    <xf numFmtId="10" fontId="47" fillId="0" borderId="36" xfId="1" applyNumberFormat="1" applyFont="1" applyFill="1" applyBorder="1" applyAlignment="1" applyProtection="1">
      <alignment horizontal="center" vertical="center" wrapText="1"/>
      <protection locked="0"/>
    </xf>
    <xf numFmtId="10" fontId="47" fillId="0" borderId="3" xfId="0" applyNumberFormat="1" applyFont="1" applyFill="1" applyBorder="1" applyAlignment="1" applyProtection="1">
      <alignment horizontal="center" vertical="center" wrapText="1"/>
      <protection locked="0"/>
    </xf>
    <xf numFmtId="9" fontId="47" fillId="0" borderId="3" xfId="0" applyNumberFormat="1" applyFont="1" applyFill="1" applyBorder="1" applyAlignment="1" applyProtection="1">
      <alignment horizontal="center" vertical="center" wrapText="1"/>
      <protection locked="0"/>
    </xf>
    <xf numFmtId="10" fontId="47" fillId="0" borderId="3" xfId="1" applyNumberFormat="1" applyFont="1" applyFill="1" applyBorder="1" applyAlignment="1" applyProtection="1">
      <alignment horizontal="center" vertical="center" wrapText="1"/>
      <protection locked="0"/>
    </xf>
    <xf numFmtId="10" fontId="47" fillId="0" borderId="1" xfId="0" applyNumberFormat="1" applyFont="1" applyFill="1" applyBorder="1" applyAlignment="1" applyProtection="1">
      <alignment horizontal="center" vertical="center" wrapText="1"/>
      <protection locked="0"/>
    </xf>
    <xf numFmtId="9" fontId="47" fillId="0" borderId="2" xfId="1"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protection locked="0"/>
    </xf>
    <xf numFmtId="10" fontId="47" fillId="0" borderId="2" xfId="1" applyNumberFormat="1" applyFont="1" applyFill="1" applyBorder="1" applyAlignment="1" applyProtection="1">
      <alignment horizontal="center" vertical="center" wrapText="1"/>
      <protection locked="0"/>
    </xf>
    <xf numFmtId="9" fontId="47" fillId="0" borderId="3" xfId="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9" fontId="27" fillId="0" borderId="36" xfId="1" applyFont="1" applyBorder="1" applyAlignment="1" applyProtection="1">
      <alignment horizontal="center" vertical="center" wrapText="1"/>
    </xf>
    <xf numFmtId="9" fontId="27" fillId="0" borderId="3" xfId="1" applyFont="1" applyBorder="1" applyAlignment="1" applyProtection="1">
      <alignment horizontal="center" vertical="center" wrapText="1"/>
    </xf>
    <xf numFmtId="9" fontId="27" fillId="0" borderId="51" xfId="1" applyFont="1" applyBorder="1" applyAlignment="1" applyProtection="1">
      <alignment horizontal="center" vertical="center" wrapText="1"/>
    </xf>
    <xf numFmtId="9" fontId="47" fillId="9" borderId="51" xfId="1" applyNumberFormat="1" applyFont="1" applyFill="1" applyBorder="1" applyAlignment="1" applyProtection="1">
      <alignment horizontal="center" vertical="center" wrapText="1"/>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1969943</xdr:colOff>
      <xdr:row>4</xdr:row>
      <xdr:rowOff>432955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026" y="652461"/>
          <a:ext cx="2343149" cy="226695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952501</xdr:colOff>
      <xdr:row>4</xdr:row>
      <xdr:rowOff>49788</xdr:rowOff>
    </xdr:from>
    <xdr:to>
      <xdr:col>3</xdr:col>
      <xdr:colOff>523875</xdr:colOff>
      <xdr:row>7</xdr:row>
      <xdr:rowOff>430789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2819" y="586652"/>
          <a:ext cx="2342283" cy="225136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intranet/DSS/OAP/DOCS/default.aspx?RootFolder=%2FDSS%2FOAP%2FDOCS%2FDocumentos%2FA%C3%B1o%5F2020%2F01%5FProyectosEstrategicos%2FDELEGATURA%20IVC&amp;FolderCTID=0x012000C5458A937E275D4BA20E8029301F05AA&amp;View=%7b9EED936D-E375-4864-B799-C5295D63C745%7d" TargetMode="External"/><Relationship Id="rId7" Type="http://schemas.openxmlformats.org/officeDocument/2006/relationships/vmlDrawing" Target="../drawings/vmlDrawing3.vml"/><Relationship Id="rId2" Type="http://schemas.openxmlformats.org/officeDocument/2006/relationships/hyperlink" Target="http://intranet/DSS/OAP/DOCS/default.aspx?RootFolder=%2FDSS%2FOAP%2FDOCS%2FDocumentos%2FA%C3%B1o%5F2020%2F01%5FProyectosEstrategicos%2FDELEGATURA%20IVC&amp;FolderCTID=0x012000C5458A937E275D4BA20E8029301F05AA&amp;View=%7b9EED936D-E375-4864-B799-C5295D63C745%7d" TargetMode="External"/><Relationship Id="rId1" Type="http://schemas.openxmlformats.org/officeDocument/2006/relationships/hyperlink" Target="http://intranet/DSS/OAP/DOCS/default.aspx?RootFolder=%2FDSS%2FOAP%2FDOCS%2FDocumentos%2FA%C3%B1o%5F2020%2F01%5FProyectosEstrategicos%2FDELEGATURA%20IVC&amp;FolderCTID=0x012000C5458A937E275D4BA20E8029301F05AA&amp;View=%7b9EED936D-E375-4864-B799-C5295D63C745%7d"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intranet/DSS/OAP/DOCS/default.aspx?RootFolder=%2FDSS%2FOAP%2FDOCS%2FDocumentos%2FA%C3%B1o%5F2020%2F01%5FProyectosEstrategicos%2FDELEGATURA%20IVC&amp;FolderCTID=0x012000C5458A937E275D4BA20E8029301F05AA&amp;View=%7b9EED936D-E375-4864-B799-C5295D63C745%7d"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00" t="s">
        <v>0</v>
      </c>
      <c r="C2" s="200"/>
      <c r="D2" s="200"/>
      <c r="E2" s="200"/>
      <c r="F2" s="200"/>
      <c r="G2" s="200"/>
      <c r="H2" s="200"/>
      <c r="I2" s="200"/>
    </row>
    <row r="3" spans="1:9" x14ac:dyDescent="0.25">
      <c r="B3" s="210" t="s">
        <v>1</v>
      </c>
      <c r="C3" s="210"/>
      <c r="D3" s="210"/>
      <c r="E3" s="210"/>
      <c r="F3" s="210"/>
      <c r="G3" s="210"/>
      <c r="H3" s="210"/>
      <c r="I3" s="210"/>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204" t="s">
        <v>11</v>
      </c>
      <c r="D9" s="5" t="s">
        <v>12</v>
      </c>
      <c r="E9" s="20"/>
      <c r="F9" s="7"/>
      <c r="I9" s="8"/>
    </row>
    <row r="10" spans="1:9" x14ac:dyDescent="0.25">
      <c r="C10" s="204"/>
      <c r="D10" s="5" t="s">
        <v>13</v>
      </c>
      <c r="E10" s="20"/>
    </row>
    <row r="12" spans="1:9" x14ac:dyDescent="0.25">
      <c r="A12" s="205" t="s">
        <v>14</v>
      </c>
      <c r="B12" s="206"/>
      <c r="C12" s="206"/>
      <c r="D12" s="206"/>
      <c r="E12" s="206"/>
      <c r="F12" s="206"/>
      <c r="G12" s="206"/>
      <c r="H12" s="206"/>
      <c r="I12" s="207"/>
    </row>
    <row r="13" spans="1:9" x14ac:dyDescent="0.25">
      <c r="A13" s="205" t="s">
        <v>15</v>
      </c>
      <c r="B13" s="206"/>
      <c r="C13" s="206"/>
      <c r="D13" s="206"/>
      <c r="E13" s="206"/>
      <c r="F13" s="206"/>
      <c r="G13" s="206"/>
      <c r="H13" s="206"/>
      <c r="I13" s="207"/>
    </row>
    <row r="14" spans="1:9" x14ac:dyDescent="0.25">
      <c r="A14" s="211"/>
      <c r="B14" s="212"/>
      <c r="C14" s="212"/>
      <c r="D14" s="212"/>
      <c r="E14" s="212"/>
      <c r="F14" s="212"/>
      <c r="G14" s="213"/>
      <c r="H14" s="202" t="s">
        <v>16</v>
      </c>
      <c r="I14" s="203"/>
    </row>
    <row r="15" spans="1:9" ht="28.5" x14ac:dyDescent="0.25">
      <c r="A15" s="121" t="s">
        <v>17</v>
      </c>
      <c r="B15" s="22" t="s">
        <v>18</v>
      </c>
      <c r="C15" s="35" t="s">
        <v>19</v>
      </c>
      <c r="D15" s="22" t="s">
        <v>20</v>
      </c>
      <c r="E15" s="121" t="s">
        <v>21</v>
      </c>
      <c r="F15" s="121" t="s">
        <v>22</v>
      </c>
      <c r="G15" s="49" t="s">
        <v>23</v>
      </c>
      <c r="H15" s="121" t="s">
        <v>24</v>
      </c>
      <c r="I15" s="121" t="s">
        <v>25</v>
      </c>
    </row>
    <row r="16" spans="1:9" ht="30" x14ac:dyDescent="0.25">
      <c r="A16" s="208" t="s">
        <v>26</v>
      </c>
      <c r="B16" s="209">
        <v>0.3</v>
      </c>
      <c r="C16" s="201" t="s">
        <v>27</v>
      </c>
      <c r="D16" s="10" t="s">
        <v>28</v>
      </c>
      <c r="E16" s="187">
        <v>4</v>
      </c>
      <c r="F16" s="187" t="s">
        <v>29</v>
      </c>
      <c r="G16" s="201" t="s">
        <v>30</v>
      </c>
      <c r="H16" s="187"/>
      <c r="I16" s="190"/>
    </row>
    <row r="17" spans="1:9" ht="56.25" customHeight="1" x14ac:dyDescent="0.25">
      <c r="A17" s="208"/>
      <c r="B17" s="208"/>
      <c r="C17" s="201"/>
      <c r="D17" s="11" t="s">
        <v>31</v>
      </c>
      <c r="E17" s="188"/>
      <c r="F17" s="188"/>
      <c r="G17" s="201"/>
      <c r="H17" s="188"/>
      <c r="I17" s="190"/>
    </row>
    <row r="18" spans="1:9" ht="25.5" customHeight="1" x14ac:dyDescent="0.25">
      <c r="A18" s="208"/>
      <c r="B18" s="208"/>
      <c r="C18" s="201"/>
      <c r="D18" s="11" t="s">
        <v>32</v>
      </c>
      <c r="E18" s="188"/>
      <c r="F18" s="188"/>
      <c r="G18" s="201"/>
      <c r="H18" s="188"/>
      <c r="I18" s="190"/>
    </row>
    <row r="19" spans="1:9" ht="49.5" customHeight="1" x14ac:dyDescent="0.25">
      <c r="A19" s="208"/>
      <c r="B19" s="208"/>
      <c r="C19" s="201"/>
      <c r="D19" s="11" t="s">
        <v>33</v>
      </c>
      <c r="E19" s="189"/>
      <c r="F19" s="189"/>
      <c r="G19" s="201"/>
      <c r="H19" s="189"/>
      <c r="I19" s="190"/>
    </row>
    <row r="20" spans="1:9" ht="82.5" customHeight="1" x14ac:dyDescent="0.25">
      <c r="A20" s="197" t="s">
        <v>34</v>
      </c>
      <c r="B20" s="194">
        <v>0.3</v>
      </c>
      <c r="C20" s="187" t="s">
        <v>35</v>
      </c>
      <c r="D20" s="11" t="s">
        <v>36</v>
      </c>
      <c r="E20" s="187">
        <v>20</v>
      </c>
      <c r="F20" s="187" t="s">
        <v>37</v>
      </c>
      <c r="G20" s="120" t="s">
        <v>38</v>
      </c>
      <c r="H20" s="187"/>
      <c r="I20" s="191"/>
    </row>
    <row r="21" spans="1:9" ht="68.25" customHeight="1" x14ac:dyDescent="0.25">
      <c r="A21" s="198"/>
      <c r="B21" s="195"/>
      <c r="C21" s="188"/>
      <c r="D21" s="11" t="s">
        <v>39</v>
      </c>
      <c r="E21" s="188"/>
      <c r="F21" s="188"/>
      <c r="G21" s="120" t="s">
        <v>40</v>
      </c>
      <c r="H21" s="188"/>
      <c r="I21" s="192"/>
    </row>
    <row r="22" spans="1:9" ht="66" customHeight="1" x14ac:dyDescent="0.25">
      <c r="A22" s="199"/>
      <c r="B22" s="196"/>
      <c r="C22" s="189"/>
      <c r="D22" s="11" t="s">
        <v>41</v>
      </c>
      <c r="E22" s="189"/>
      <c r="F22" s="189"/>
      <c r="G22" s="120" t="s">
        <v>42</v>
      </c>
      <c r="H22" s="189"/>
      <c r="I22" s="193"/>
    </row>
    <row r="23" spans="1:9" ht="97.5" customHeight="1" x14ac:dyDescent="0.25">
      <c r="A23" s="197" t="s">
        <v>43</v>
      </c>
      <c r="B23" s="194">
        <v>0.4</v>
      </c>
      <c r="C23" s="187" t="s">
        <v>44</v>
      </c>
      <c r="D23" s="11" t="s">
        <v>45</v>
      </c>
      <c r="E23" s="187">
        <v>15</v>
      </c>
      <c r="F23" s="187" t="s">
        <v>29</v>
      </c>
      <c r="G23" s="187" t="s">
        <v>42</v>
      </c>
      <c r="H23" s="187"/>
      <c r="I23" s="191"/>
    </row>
    <row r="24" spans="1:9" ht="55.5" customHeight="1" x14ac:dyDescent="0.25">
      <c r="A24" s="198"/>
      <c r="B24" s="195"/>
      <c r="C24" s="188"/>
      <c r="D24" s="11" t="s">
        <v>46</v>
      </c>
      <c r="E24" s="188"/>
      <c r="F24" s="188"/>
      <c r="G24" s="188"/>
      <c r="H24" s="188"/>
      <c r="I24" s="192"/>
    </row>
    <row r="25" spans="1:9" ht="55.5" customHeight="1" x14ac:dyDescent="0.25">
      <c r="A25" s="199"/>
      <c r="B25" s="196"/>
      <c r="C25" s="189"/>
      <c r="D25" s="11" t="s">
        <v>47</v>
      </c>
      <c r="E25" s="189"/>
      <c r="F25" s="189"/>
      <c r="G25" s="189"/>
      <c r="H25" s="189"/>
      <c r="I25" s="193"/>
    </row>
    <row r="26" spans="1:9" x14ac:dyDescent="0.25">
      <c r="A26" s="121" t="s">
        <v>48</v>
      </c>
      <c r="B26" s="12">
        <f>SUM(B16:B25)</f>
        <v>1</v>
      </c>
      <c r="C26" s="5"/>
      <c r="D26" s="5"/>
      <c r="E26" s="5"/>
      <c r="F26" s="11"/>
      <c r="G26" s="5"/>
      <c r="H26" s="5"/>
      <c r="I26" s="5"/>
    </row>
    <row r="27" spans="1:9" ht="4.5" customHeight="1" thickBot="1" x14ac:dyDescent="0.3">
      <c r="A27" s="13"/>
    </row>
    <row r="28" spans="1:9" ht="27" customHeight="1" x14ac:dyDescent="0.25">
      <c r="A28" s="13"/>
      <c r="C28" s="182"/>
      <c r="D28" s="183"/>
      <c r="E28" s="126"/>
      <c r="F28" s="185"/>
      <c r="G28" s="186"/>
      <c r="H28" s="24"/>
    </row>
    <row r="29" spans="1:9" ht="15.75" thickBot="1" x14ac:dyDescent="0.3">
      <c r="A29" s="13"/>
      <c r="C29" s="180" t="s">
        <v>49</v>
      </c>
      <c r="D29" s="181"/>
      <c r="E29" s="125"/>
      <c r="F29" s="181" t="s">
        <v>50</v>
      </c>
      <c r="G29" s="184"/>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486" t="s">
        <v>166</v>
      </c>
      <c r="C3" s="487"/>
      <c r="D3" s="487"/>
      <c r="E3" s="487"/>
      <c r="F3" s="487"/>
      <c r="G3" s="487"/>
      <c r="H3" s="487"/>
      <c r="I3" s="488"/>
    </row>
    <row r="4" spans="2:9" ht="15.75" thickBot="1" x14ac:dyDescent="0.3">
      <c r="B4" s="484" t="s">
        <v>167</v>
      </c>
      <c r="C4" s="480"/>
      <c r="D4" s="480"/>
      <c r="E4" s="489" t="s">
        <v>168</v>
      </c>
      <c r="F4" s="490"/>
      <c r="G4" s="491"/>
      <c r="H4" s="480" t="s">
        <v>169</v>
      </c>
      <c r="I4" s="481"/>
    </row>
    <row r="5" spans="2:9" ht="15.75" thickBot="1" x14ac:dyDescent="0.3">
      <c r="B5" s="485"/>
      <c r="C5" s="482"/>
      <c r="D5" s="482"/>
      <c r="E5" s="59">
        <v>1</v>
      </c>
      <c r="F5" s="60">
        <v>2</v>
      </c>
      <c r="G5" s="60">
        <v>3</v>
      </c>
      <c r="H5" s="482"/>
      <c r="I5" s="483"/>
    </row>
    <row r="6" spans="2:9" ht="30.75" customHeight="1" x14ac:dyDescent="0.25">
      <c r="B6" s="55">
        <v>1</v>
      </c>
      <c r="C6" s="476" t="s">
        <v>170</v>
      </c>
      <c r="D6" s="476"/>
      <c r="E6" s="61"/>
      <c r="F6" s="61"/>
      <c r="G6" s="61"/>
      <c r="H6" s="492"/>
      <c r="I6" s="493"/>
    </row>
    <row r="7" spans="2:9" ht="39" customHeight="1" x14ac:dyDescent="0.25">
      <c r="B7" s="54">
        <v>2</v>
      </c>
      <c r="C7" s="477" t="s">
        <v>171</v>
      </c>
      <c r="D7" s="477"/>
      <c r="E7" s="50"/>
      <c r="F7" s="50"/>
      <c r="G7" s="50"/>
      <c r="H7" s="474"/>
      <c r="I7" s="475"/>
    </row>
    <row r="8" spans="2:9" ht="30" customHeight="1" x14ac:dyDescent="0.25">
      <c r="B8" s="54">
        <v>3</v>
      </c>
      <c r="C8" s="477" t="s">
        <v>172</v>
      </c>
      <c r="D8" s="477"/>
      <c r="E8" s="50"/>
      <c r="F8" s="50"/>
      <c r="G8" s="50"/>
      <c r="H8" s="474"/>
      <c r="I8" s="475"/>
    </row>
    <row r="9" spans="2:9" ht="34.5" customHeight="1" x14ac:dyDescent="0.25">
      <c r="B9" s="54">
        <v>4</v>
      </c>
      <c r="C9" s="477" t="s">
        <v>173</v>
      </c>
      <c r="D9" s="477"/>
      <c r="E9" s="50"/>
      <c r="F9" s="50"/>
      <c r="G9" s="50"/>
      <c r="H9" s="474"/>
      <c r="I9" s="475"/>
    </row>
    <row r="10" spans="2:9" ht="30.75" customHeight="1" x14ac:dyDescent="0.25">
      <c r="B10" s="54">
        <v>5</v>
      </c>
      <c r="C10" s="477" t="s">
        <v>174</v>
      </c>
      <c r="D10" s="477"/>
      <c r="E10" s="50"/>
      <c r="F10" s="50"/>
      <c r="G10" s="50"/>
      <c r="H10" s="474"/>
      <c r="I10" s="475"/>
    </row>
    <row r="11" spans="2:9" ht="33.75" customHeight="1" x14ac:dyDescent="0.25">
      <c r="B11" s="54">
        <v>6</v>
      </c>
      <c r="C11" s="477" t="s">
        <v>175</v>
      </c>
      <c r="D11" s="477"/>
      <c r="E11" s="50"/>
      <c r="F11" s="50"/>
      <c r="G11" s="50"/>
      <c r="H11" s="474"/>
      <c r="I11" s="475"/>
    </row>
    <row r="12" spans="2:9" ht="25.5" customHeight="1" x14ac:dyDescent="0.25">
      <c r="B12" s="54">
        <v>7</v>
      </c>
      <c r="C12" s="477" t="s">
        <v>176</v>
      </c>
      <c r="D12" s="477"/>
      <c r="E12" s="51"/>
      <c r="F12" s="51"/>
      <c r="G12" s="51"/>
      <c r="H12" s="478"/>
      <c r="I12" s="479"/>
    </row>
    <row r="13" spans="2:9" ht="46.5" customHeight="1" x14ac:dyDescent="0.25">
      <c r="B13" s="54">
        <v>8</v>
      </c>
      <c r="C13" s="477" t="s">
        <v>177</v>
      </c>
      <c r="D13" s="477"/>
      <c r="E13" s="51"/>
      <c r="F13" s="51"/>
      <c r="G13" s="51"/>
      <c r="H13" s="478"/>
      <c r="I13" s="479"/>
    </row>
    <row r="14" spans="2:9" ht="30.75" customHeight="1" x14ac:dyDescent="0.25">
      <c r="B14" s="54">
        <v>9</v>
      </c>
      <c r="C14" s="477" t="s">
        <v>178</v>
      </c>
      <c r="D14" s="477"/>
      <c r="E14" s="51"/>
      <c r="F14" s="51"/>
      <c r="G14" s="51"/>
      <c r="H14" s="478"/>
      <c r="I14" s="479"/>
    </row>
    <row r="15" spans="2:9" x14ac:dyDescent="0.25">
      <c r="B15" s="54">
        <v>10</v>
      </c>
      <c r="C15" s="477"/>
      <c r="D15" s="477"/>
      <c r="E15" s="51"/>
      <c r="F15" s="51"/>
      <c r="G15" s="51"/>
      <c r="H15" s="478"/>
      <c r="I15" s="479"/>
    </row>
    <row r="16" spans="2:9" x14ac:dyDescent="0.25">
      <c r="B16" s="54">
        <v>11</v>
      </c>
      <c r="C16" s="477"/>
      <c r="D16" s="477"/>
      <c r="E16" s="51"/>
      <c r="F16" s="51"/>
      <c r="G16" s="51"/>
      <c r="H16" s="478"/>
      <c r="I16" s="479"/>
    </row>
    <row r="17" spans="2:9" x14ac:dyDescent="0.25">
      <c r="B17" s="54">
        <v>12</v>
      </c>
      <c r="C17" s="477"/>
      <c r="D17" s="477"/>
      <c r="E17" s="51"/>
      <c r="F17" s="51"/>
      <c r="G17" s="51"/>
      <c r="H17" s="478"/>
      <c r="I17" s="479"/>
    </row>
    <row r="18" spans="2:9" ht="15.75" thickBot="1" x14ac:dyDescent="0.3"/>
    <row r="19" spans="2:9" ht="11.25" customHeight="1" thickBot="1" x14ac:dyDescent="0.3">
      <c r="B19" s="473" t="s">
        <v>179</v>
      </c>
      <c r="C19" s="473"/>
      <c r="D19" s="473"/>
      <c r="E19" s="473"/>
      <c r="F19" s="473"/>
      <c r="G19" s="473"/>
      <c r="H19" s="473"/>
      <c r="I19" s="473"/>
    </row>
    <row r="20" spans="2:9" ht="6.75" customHeight="1" thickBot="1" x14ac:dyDescent="0.3">
      <c r="B20" s="473"/>
      <c r="C20" s="473"/>
      <c r="D20" s="473"/>
      <c r="E20" s="473"/>
      <c r="F20" s="473"/>
      <c r="G20" s="473"/>
      <c r="H20" s="473"/>
      <c r="I20" s="473"/>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501" t="s">
        <v>181</v>
      </c>
      <c r="C2" s="38" t="s">
        <v>2</v>
      </c>
      <c r="D2" s="37"/>
      <c r="E2" s="37"/>
    </row>
    <row r="3" spans="2:5" x14ac:dyDescent="0.25">
      <c r="B3" s="501"/>
      <c r="C3" s="39" t="s">
        <v>182</v>
      </c>
    </row>
    <row r="4" spans="2:5" x14ac:dyDescent="0.25">
      <c r="B4" s="501"/>
      <c r="C4" s="39" t="s">
        <v>183</v>
      </c>
    </row>
    <row r="5" spans="2:5" x14ac:dyDescent="0.25">
      <c r="B5" s="501"/>
      <c r="C5" s="39" t="s">
        <v>184</v>
      </c>
    </row>
    <row r="6" spans="2:5" x14ac:dyDescent="0.25">
      <c r="B6" s="501"/>
      <c r="C6" s="499" t="s">
        <v>185</v>
      </c>
    </row>
    <row r="7" spans="2:5" x14ac:dyDescent="0.25">
      <c r="B7" s="501"/>
      <c r="C7" s="500"/>
    </row>
    <row r="8" spans="2:5" ht="135.75" customHeight="1" x14ac:dyDescent="0.25">
      <c r="B8" s="494" t="s">
        <v>14</v>
      </c>
      <c r="C8" s="41" t="s">
        <v>18</v>
      </c>
      <c r="D8" s="44" t="s">
        <v>186</v>
      </c>
    </row>
    <row r="9" spans="2:5" ht="106.5" customHeight="1" x14ac:dyDescent="0.25">
      <c r="B9" s="495"/>
      <c r="C9" s="42" t="s">
        <v>19</v>
      </c>
      <c r="D9" s="45" t="s">
        <v>187</v>
      </c>
    </row>
    <row r="10" spans="2:5" ht="60" x14ac:dyDescent="0.25">
      <c r="B10" s="495"/>
      <c r="C10" s="41" t="s">
        <v>20</v>
      </c>
      <c r="D10" s="45" t="s">
        <v>188</v>
      </c>
    </row>
    <row r="11" spans="2:5" ht="45" x14ac:dyDescent="0.25">
      <c r="B11" s="495"/>
      <c r="C11" s="43" t="s">
        <v>21</v>
      </c>
      <c r="D11" s="46" t="s">
        <v>189</v>
      </c>
    </row>
    <row r="12" spans="2:5" ht="75" x14ac:dyDescent="0.25">
      <c r="B12" s="495"/>
      <c r="C12" s="43" t="s">
        <v>22</v>
      </c>
      <c r="D12" s="46" t="s">
        <v>190</v>
      </c>
    </row>
    <row r="13" spans="2:5" ht="51.75" customHeight="1" x14ac:dyDescent="0.25">
      <c r="B13" s="495"/>
      <c r="C13" s="43" t="s">
        <v>23</v>
      </c>
      <c r="D13" s="47" t="s">
        <v>191</v>
      </c>
    </row>
    <row r="14" spans="2:5" ht="48" customHeight="1" x14ac:dyDescent="0.25">
      <c r="B14" s="495"/>
      <c r="C14" s="41" t="s">
        <v>192</v>
      </c>
    </row>
    <row r="15" spans="2:5" ht="39" customHeight="1" x14ac:dyDescent="0.25">
      <c r="B15" s="496"/>
      <c r="C15" s="41" t="s">
        <v>193</v>
      </c>
    </row>
    <row r="16" spans="2:5" ht="39" customHeight="1" x14ac:dyDescent="0.25">
      <c r="B16" s="497" t="s">
        <v>194</v>
      </c>
      <c r="C16" s="40" t="s">
        <v>131</v>
      </c>
    </row>
    <row r="17" spans="2:3" x14ac:dyDescent="0.25">
      <c r="B17" s="498"/>
      <c r="C17" s="40" t="s">
        <v>195</v>
      </c>
    </row>
    <row r="18" spans="2:3" x14ac:dyDescent="0.25">
      <c r="B18" s="498"/>
      <c r="C18" s="48" t="s">
        <v>133</v>
      </c>
    </row>
    <row r="19" spans="2:3" x14ac:dyDescent="0.25">
      <c r="B19" s="498"/>
      <c r="C19" s="48" t="s">
        <v>134</v>
      </c>
    </row>
    <row r="20" spans="2:3" x14ac:dyDescent="0.25">
      <c r="B20" s="498"/>
      <c r="C20" s="48" t="s">
        <v>196</v>
      </c>
    </row>
    <row r="21" spans="2:3" x14ac:dyDescent="0.25">
      <c r="B21" s="498"/>
      <c r="C21" s="48" t="s">
        <v>197</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73" customWidth="1"/>
    <col min="2" max="2" width="38.28515625" style="73" customWidth="1"/>
    <col min="3" max="3" width="15.28515625" style="73" bestFit="1" customWidth="1"/>
    <col min="4" max="8" width="10.85546875" style="73"/>
    <col min="9" max="9" width="17.85546875" style="73" customWidth="1"/>
    <col min="10" max="10" width="3.140625" style="73" customWidth="1"/>
    <col min="11" max="11" width="3.42578125" style="73" customWidth="1"/>
    <col min="12" max="12" width="38.42578125" style="73" customWidth="1"/>
    <col min="13" max="13" width="15.28515625" style="73" customWidth="1"/>
    <col min="14" max="16" width="10.85546875" style="73"/>
    <col min="17" max="17" width="11.5703125" style="73" customWidth="1"/>
    <col min="18" max="19" width="10.85546875" style="73"/>
    <col min="20" max="20" width="17.85546875" style="73" customWidth="1"/>
    <col min="21" max="21" width="3.28515625" style="73" customWidth="1"/>
    <col min="22" max="16384" width="10.85546875" style="73"/>
  </cols>
  <sheetData>
    <row r="1" spans="1:21" x14ac:dyDescent="0.25">
      <c r="A1" s="74"/>
      <c r="B1" s="74"/>
      <c r="C1" s="74"/>
      <c r="D1" s="74"/>
      <c r="E1" s="74"/>
      <c r="F1" s="74"/>
      <c r="G1" s="74"/>
      <c r="H1" s="74"/>
      <c r="I1" s="74"/>
      <c r="J1" s="74"/>
      <c r="K1" s="74"/>
      <c r="L1" s="74"/>
      <c r="M1" s="74"/>
      <c r="N1" s="74"/>
      <c r="O1" s="74"/>
      <c r="P1" s="74"/>
      <c r="Q1" s="74"/>
      <c r="R1" s="74"/>
      <c r="S1" s="74"/>
      <c r="T1" s="74"/>
    </row>
    <row r="2" spans="1:21" x14ac:dyDescent="0.25">
      <c r="A2" s="74"/>
      <c r="B2" s="74"/>
      <c r="C2" s="74"/>
      <c r="D2" s="74"/>
      <c r="E2" s="74"/>
      <c r="F2" s="74"/>
      <c r="G2" s="74"/>
      <c r="H2" s="74"/>
      <c r="I2" s="74"/>
      <c r="J2" s="74"/>
      <c r="K2" s="74"/>
      <c r="L2" s="74"/>
      <c r="M2" s="74"/>
      <c r="N2" s="74"/>
      <c r="O2" s="74"/>
      <c r="P2" s="74"/>
      <c r="Q2" s="74"/>
      <c r="R2" s="74"/>
      <c r="S2" s="74"/>
      <c r="T2" s="74"/>
    </row>
    <row r="3" spans="1:21" x14ac:dyDescent="0.25">
      <c r="A3" s="74"/>
      <c r="B3" s="74"/>
      <c r="C3" s="74"/>
      <c r="D3" s="74"/>
      <c r="E3" s="74"/>
      <c r="F3" s="74"/>
      <c r="G3" s="74"/>
      <c r="H3" s="74"/>
      <c r="I3" s="74"/>
      <c r="J3" s="74"/>
      <c r="K3" s="74"/>
      <c r="L3" s="76"/>
      <c r="M3" s="76"/>
      <c r="N3" s="76"/>
      <c r="O3" s="76"/>
      <c r="P3" s="76"/>
      <c r="Q3" s="76"/>
      <c r="R3" s="76"/>
      <c r="S3" s="76"/>
      <c r="T3" s="76"/>
    </row>
    <row r="4" spans="1:21" ht="24.75" customHeight="1" x14ac:dyDescent="0.25">
      <c r="A4" s="114"/>
      <c r="B4" s="76"/>
      <c r="C4" s="76"/>
      <c r="D4" s="76"/>
      <c r="E4" s="76"/>
      <c r="F4" s="76"/>
      <c r="G4" s="76"/>
      <c r="H4" s="76"/>
      <c r="I4" s="76"/>
      <c r="J4" s="76"/>
      <c r="K4" s="74"/>
      <c r="L4" s="231" t="s">
        <v>51</v>
      </c>
      <c r="M4" s="231"/>
      <c r="N4" s="231"/>
      <c r="O4" s="231"/>
      <c r="P4" s="231"/>
      <c r="Q4" s="231"/>
      <c r="R4" s="231"/>
      <c r="S4" s="231"/>
      <c r="T4" s="231"/>
      <c r="U4" s="75"/>
    </row>
    <row r="5" spans="1:21" x14ac:dyDescent="0.25">
      <c r="A5" s="75"/>
      <c r="B5" s="76"/>
      <c r="C5" s="76"/>
      <c r="D5" s="76"/>
      <c r="E5" s="76"/>
      <c r="F5" s="76"/>
      <c r="G5" s="76"/>
      <c r="H5" s="76"/>
      <c r="I5" s="76"/>
      <c r="J5" s="76"/>
      <c r="K5" s="74"/>
      <c r="L5" s="77"/>
      <c r="M5" s="77"/>
      <c r="N5" s="77"/>
      <c r="O5" s="77"/>
      <c r="P5" s="77"/>
      <c r="Q5" s="77"/>
      <c r="R5" s="77"/>
      <c r="S5" s="77"/>
      <c r="T5" s="77"/>
      <c r="U5" s="75"/>
    </row>
    <row r="6" spans="1:21" x14ac:dyDescent="0.25">
      <c r="A6" s="75"/>
      <c r="B6" s="76"/>
      <c r="C6" s="76"/>
      <c r="D6" s="76"/>
      <c r="E6" s="76"/>
      <c r="F6" s="76"/>
      <c r="G6" s="76"/>
      <c r="H6" s="76"/>
      <c r="I6" s="76"/>
      <c r="J6" s="76"/>
      <c r="K6" s="74"/>
      <c r="L6" s="77"/>
      <c r="M6" s="77"/>
      <c r="N6" s="77"/>
      <c r="O6" s="77"/>
      <c r="P6" s="77"/>
      <c r="Q6" s="77"/>
      <c r="R6" s="77"/>
      <c r="S6" s="77"/>
      <c r="T6" s="77"/>
      <c r="U6" s="75"/>
    </row>
    <row r="7" spans="1:21" ht="16.5" thickBot="1" x14ac:dyDescent="0.3">
      <c r="A7" s="75"/>
      <c r="B7" s="76"/>
      <c r="C7" s="76"/>
      <c r="D7" s="76"/>
      <c r="E7" s="76"/>
      <c r="F7" s="76"/>
      <c r="G7" s="76"/>
      <c r="H7" s="76"/>
      <c r="I7" s="76"/>
      <c r="J7" s="76"/>
      <c r="K7" s="74"/>
      <c r="L7" s="77"/>
      <c r="M7" s="77"/>
      <c r="N7" s="77"/>
      <c r="O7" s="77"/>
      <c r="P7" s="77"/>
      <c r="Q7" s="77"/>
      <c r="R7" s="77"/>
      <c r="S7" s="77"/>
      <c r="T7" s="77"/>
      <c r="U7" s="75"/>
    </row>
    <row r="8" spans="1:21" x14ac:dyDescent="0.25">
      <c r="A8" s="75"/>
      <c r="B8" s="76"/>
      <c r="C8" s="76"/>
      <c r="D8" s="76"/>
      <c r="E8" s="76"/>
      <c r="F8" s="76"/>
      <c r="G8" s="76"/>
      <c r="H8" s="76"/>
      <c r="I8" s="76"/>
      <c r="J8" s="76"/>
      <c r="K8" s="77"/>
      <c r="L8" s="247" t="s">
        <v>52</v>
      </c>
      <c r="M8" s="248"/>
      <c r="N8" s="248"/>
      <c r="O8" s="248"/>
      <c r="P8" s="248"/>
      <c r="Q8" s="248"/>
      <c r="R8" s="248"/>
      <c r="S8" s="248"/>
      <c r="T8" s="249"/>
      <c r="U8" s="75"/>
    </row>
    <row r="9" spans="1:21" ht="66.95" customHeight="1" x14ac:dyDescent="0.25">
      <c r="A9" s="75"/>
      <c r="B9" s="226" t="s">
        <v>53</v>
      </c>
      <c r="C9" s="226"/>
      <c r="D9" s="226"/>
      <c r="E9" s="226"/>
      <c r="F9" s="226"/>
      <c r="G9" s="226"/>
      <c r="H9" s="226"/>
      <c r="I9" s="226"/>
      <c r="J9" s="130"/>
      <c r="K9" s="77"/>
      <c r="L9" s="250"/>
      <c r="M9" s="251"/>
      <c r="N9" s="251"/>
      <c r="O9" s="251"/>
      <c r="P9" s="251"/>
      <c r="Q9" s="251"/>
      <c r="R9" s="251"/>
      <c r="S9" s="251"/>
      <c r="T9" s="252"/>
      <c r="U9" s="75"/>
    </row>
    <row r="10" spans="1:21" ht="35.25" customHeight="1" thickBot="1" x14ac:dyDescent="0.3">
      <c r="A10" s="75"/>
      <c r="B10" s="130"/>
      <c r="C10" s="130"/>
      <c r="D10" s="130"/>
      <c r="E10" s="130"/>
      <c r="F10" s="130"/>
      <c r="G10" s="130"/>
      <c r="H10" s="130"/>
      <c r="I10" s="130"/>
      <c r="J10" s="130"/>
      <c r="K10" s="77"/>
      <c r="L10" s="250"/>
      <c r="M10" s="251"/>
      <c r="N10" s="251"/>
      <c r="O10" s="251"/>
      <c r="P10" s="251"/>
      <c r="Q10" s="251"/>
      <c r="R10" s="251"/>
      <c r="S10" s="251"/>
      <c r="T10" s="252"/>
      <c r="U10" s="75"/>
    </row>
    <row r="11" spans="1:21" ht="32.25" customHeight="1" thickBot="1" x14ac:dyDescent="0.45">
      <c r="A11" s="75"/>
      <c r="B11" s="227" t="s">
        <v>54</v>
      </c>
      <c r="C11" s="227"/>
      <c r="D11" s="227"/>
      <c r="E11" s="227"/>
      <c r="F11" s="227"/>
      <c r="G11" s="227"/>
      <c r="H11" s="227"/>
      <c r="I11" s="227"/>
      <c r="J11" s="131"/>
      <c r="K11" s="77"/>
      <c r="L11" s="80"/>
      <c r="M11" s="253" t="s">
        <v>55</v>
      </c>
      <c r="N11" s="254"/>
      <c r="O11" s="254"/>
      <c r="P11" s="255"/>
      <c r="Q11" s="79" t="s">
        <v>56</v>
      </c>
      <c r="R11" s="81"/>
      <c r="S11" s="81"/>
      <c r="T11" s="82"/>
      <c r="U11" s="75"/>
    </row>
    <row r="12" spans="1:21" ht="60.75" customHeight="1" thickBot="1" x14ac:dyDescent="0.3">
      <c r="A12" s="75"/>
      <c r="B12" s="77"/>
      <c r="C12" s="77"/>
      <c r="D12" s="78"/>
      <c r="E12" s="77"/>
      <c r="F12" s="77"/>
      <c r="G12" s="78"/>
      <c r="H12" s="77"/>
      <c r="I12" s="77"/>
      <c r="J12" s="77"/>
      <c r="K12" s="77"/>
      <c r="L12" s="80"/>
      <c r="M12" s="228" t="s">
        <v>57</v>
      </c>
      <c r="N12" s="229"/>
      <c r="O12" s="229"/>
      <c r="P12" s="230"/>
      <c r="Q12" s="84">
        <v>5</v>
      </c>
      <c r="R12" s="81"/>
      <c r="S12" s="81"/>
      <c r="T12" s="82"/>
      <c r="U12" s="75"/>
    </row>
    <row r="13" spans="1:21" ht="26.25" customHeight="1" x14ac:dyDescent="0.25">
      <c r="A13" s="75"/>
      <c r="B13" s="231" t="s">
        <v>58</v>
      </c>
      <c r="C13" s="231"/>
      <c r="D13" s="231"/>
      <c r="E13" s="231"/>
      <c r="F13" s="231"/>
      <c r="G13" s="231"/>
      <c r="H13" s="231"/>
      <c r="I13" s="231"/>
      <c r="J13" s="118"/>
      <c r="K13" s="77"/>
      <c r="L13" s="80"/>
      <c r="M13" s="217" t="s">
        <v>59</v>
      </c>
      <c r="N13" s="218"/>
      <c r="O13" s="218"/>
      <c r="P13" s="219"/>
      <c r="Q13" s="256">
        <v>4</v>
      </c>
      <c r="R13" s="81"/>
      <c r="S13" s="81"/>
      <c r="T13" s="82"/>
      <c r="U13" s="75"/>
    </row>
    <row r="14" spans="1:21" ht="38.25" customHeight="1" thickBot="1" x14ac:dyDescent="0.3">
      <c r="A14" s="75"/>
      <c r="B14" s="77"/>
      <c r="C14" s="77"/>
      <c r="D14" s="77"/>
      <c r="E14" s="77"/>
      <c r="F14" s="77"/>
      <c r="G14" s="77"/>
      <c r="H14" s="77"/>
      <c r="I14" s="77"/>
      <c r="J14" s="77"/>
      <c r="K14" s="77"/>
      <c r="L14" s="80"/>
      <c r="M14" s="223"/>
      <c r="N14" s="224"/>
      <c r="O14" s="224"/>
      <c r="P14" s="225"/>
      <c r="Q14" s="257"/>
      <c r="R14" s="81"/>
      <c r="S14" s="81"/>
      <c r="T14" s="82"/>
      <c r="U14" s="75"/>
    </row>
    <row r="15" spans="1:21" ht="66.75" customHeight="1" thickBot="1" x14ac:dyDescent="0.3">
      <c r="A15" s="75"/>
      <c r="B15" s="79" t="s">
        <v>60</v>
      </c>
      <c r="C15" s="228" t="s">
        <v>61</v>
      </c>
      <c r="D15" s="229"/>
      <c r="E15" s="229"/>
      <c r="F15" s="229"/>
      <c r="G15" s="229"/>
      <c r="H15" s="229"/>
      <c r="I15" s="230"/>
      <c r="J15" s="129"/>
      <c r="K15" s="77"/>
      <c r="L15" s="80"/>
      <c r="M15" s="217" t="s">
        <v>62</v>
      </c>
      <c r="N15" s="218"/>
      <c r="O15" s="218"/>
      <c r="P15" s="219"/>
      <c r="Q15" s="256">
        <v>3</v>
      </c>
      <c r="R15" s="81"/>
      <c r="S15" s="81"/>
      <c r="T15" s="82"/>
      <c r="U15" s="75"/>
    </row>
    <row r="16" spans="1:21" ht="24.75" customHeight="1" thickBot="1" x14ac:dyDescent="0.3">
      <c r="A16" s="75"/>
      <c r="B16" s="214" t="s">
        <v>63</v>
      </c>
      <c r="C16" s="217" t="s">
        <v>64</v>
      </c>
      <c r="D16" s="218"/>
      <c r="E16" s="218"/>
      <c r="F16" s="218"/>
      <c r="G16" s="218"/>
      <c r="H16" s="218"/>
      <c r="I16" s="219"/>
      <c r="J16" s="129"/>
      <c r="K16" s="77"/>
      <c r="L16" s="80"/>
      <c r="M16" s="223"/>
      <c r="N16" s="224"/>
      <c r="O16" s="224"/>
      <c r="P16" s="225"/>
      <c r="Q16" s="257"/>
      <c r="R16" s="81"/>
      <c r="S16" s="81"/>
      <c r="T16" s="82"/>
      <c r="U16" s="75"/>
    </row>
    <row r="17" spans="1:21" ht="51.75" customHeight="1" thickBot="1" x14ac:dyDescent="0.3">
      <c r="A17" s="75"/>
      <c r="B17" s="215"/>
      <c r="C17" s="220"/>
      <c r="D17" s="221"/>
      <c r="E17" s="221"/>
      <c r="F17" s="221"/>
      <c r="G17" s="221"/>
      <c r="H17" s="221"/>
      <c r="I17" s="222"/>
      <c r="J17" s="129"/>
      <c r="K17" s="77"/>
      <c r="L17" s="80"/>
      <c r="M17" s="228" t="s">
        <v>65</v>
      </c>
      <c r="N17" s="229"/>
      <c r="O17" s="229"/>
      <c r="P17" s="230"/>
      <c r="Q17" s="84">
        <v>2</v>
      </c>
      <c r="R17" s="81"/>
      <c r="S17" s="81"/>
      <c r="T17" s="82"/>
      <c r="U17" s="75"/>
    </row>
    <row r="18" spans="1:21" ht="61.5" customHeight="1" thickBot="1" x14ac:dyDescent="0.3">
      <c r="A18" s="75"/>
      <c r="B18" s="216"/>
      <c r="C18" s="223"/>
      <c r="D18" s="224"/>
      <c r="E18" s="224"/>
      <c r="F18" s="224"/>
      <c r="G18" s="224"/>
      <c r="H18" s="224"/>
      <c r="I18" s="225"/>
      <c r="J18" s="129"/>
      <c r="K18" s="77"/>
      <c r="L18" s="85"/>
      <c r="M18" s="228" t="s">
        <v>66</v>
      </c>
      <c r="N18" s="229"/>
      <c r="O18" s="229"/>
      <c r="P18" s="230"/>
      <c r="Q18" s="84">
        <v>1</v>
      </c>
      <c r="R18" s="127"/>
      <c r="S18" s="127"/>
      <c r="T18" s="128"/>
      <c r="U18" s="75"/>
    </row>
    <row r="19" spans="1:21" ht="90" customHeight="1" thickBot="1" x14ac:dyDescent="0.3">
      <c r="A19" s="75"/>
      <c r="B19" s="83" t="s">
        <v>67</v>
      </c>
      <c r="C19" s="228" t="s">
        <v>68</v>
      </c>
      <c r="D19" s="229"/>
      <c r="E19" s="229"/>
      <c r="F19" s="229"/>
      <c r="G19" s="229"/>
      <c r="H19" s="229"/>
      <c r="I19" s="230"/>
      <c r="J19" s="129"/>
      <c r="K19" s="77"/>
      <c r="L19" s="238" t="s">
        <v>69</v>
      </c>
      <c r="M19" s="239"/>
      <c r="N19" s="239"/>
      <c r="O19" s="239"/>
      <c r="P19" s="239"/>
      <c r="Q19" s="239"/>
      <c r="R19" s="239"/>
      <c r="S19" s="239"/>
      <c r="T19" s="240"/>
      <c r="U19" s="75"/>
    </row>
    <row r="20" spans="1:21" ht="48.75" customHeight="1" x14ac:dyDescent="0.25">
      <c r="A20" s="75"/>
      <c r="B20" s="214" t="s">
        <v>70</v>
      </c>
      <c r="C20" s="217" t="s">
        <v>71</v>
      </c>
      <c r="D20" s="218"/>
      <c r="E20" s="218"/>
      <c r="F20" s="218"/>
      <c r="G20" s="218"/>
      <c r="H20" s="218"/>
      <c r="I20" s="219"/>
      <c r="J20" s="129"/>
      <c r="K20" s="77"/>
      <c r="L20" s="86" t="s">
        <v>72</v>
      </c>
      <c r="M20" s="232" t="s">
        <v>73</v>
      </c>
      <c r="N20" s="233"/>
      <c r="O20" s="233"/>
      <c r="P20" s="233"/>
      <c r="Q20" s="233"/>
      <c r="R20" s="233"/>
      <c r="S20" s="233"/>
      <c r="T20" s="234"/>
      <c r="U20" s="75"/>
    </row>
    <row r="21" spans="1:21" ht="38.25" customHeight="1" thickBot="1" x14ac:dyDescent="0.3">
      <c r="A21" s="75"/>
      <c r="B21" s="216"/>
      <c r="C21" s="223"/>
      <c r="D21" s="224"/>
      <c r="E21" s="224"/>
      <c r="F21" s="224"/>
      <c r="G21" s="224"/>
      <c r="H21" s="224"/>
      <c r="I21" s="225"/>
      <c r="J21" s="129"/>
      <c r="K21" s="77"/>
      <c r="L21" s="87"/>
      <c r="M21" s="235"/>
      <c r="N21" s="236"/>
      <c r="O21" s="236"/>
      <c r="P21" s="236"/>
      <c r="Q21" s="236"/>
      <c r="R21" s="236"/>
      <c r="S21" s="236"/>
      <c r="T21" s="237"/>
      <c r="U21" s="75"/>
    </row>
    <row r="22" spans="1:21" ht="15" customHeight="1" x14ac:dyDescent="0.25">
      <c r="A22" s="75"/>
      <c r="B22" s="214" t="s">
        <v>74</v>
      </c>
      <c r="C22" s="217" t="s">
        <v>75</v>
      </c>
      <c r="D22" s="218"/>
      <c r="E22" s="218"/>
      <c r="F22" s="218"/>
      <c r="G22" s="218"/>
      <c r="H22" s="218"/>
      <c r="I22" s="219"/>
      <c r="J22" s="129"/>
      <c r="K22" s="77"/>
      <c r="L22" s="89" t="s">
        <v>76</v>
      </c>
      <c r="M22" s="232" t="s">
        <v>77</v>
      </c>
      <c r="N22" s="233"/>
      <c r="O22" s="233"/>
      <c r="P22" s="233"/>
      <c r="Q22" s="233"/>
      <c r="R22" s="233"/>
      <c r="S22" s="233"/>
      <c r="T22" s="234"/>
      <c r="U22" s="75"/>
    </row>
    <row r="23" spans="1:21" ht="59.25" customHeight="1" x14ac:dyDescent="0.25">
      <c r="A23" s="75"/>
      <c r="B23" s="215"/>
      <c r="C23" s="220"/>
      <c r="D23" s="221"/>
      <c r="E23" s="221"/>
      <c r="F23" s="221"/>
      <c r="G23" s="221"/>
      <c r="H23" s="221"/>
      <c r="I23" s="222"/>
      <c r="J23" s="129"/>
      <c r="K23" s="77"/>
      <c r="L23" s="90"/>
      <c r="M23" s="235"/>
      <c r="N23" s="236"/>
      <c r="O23" s="236"/>
      <c r="P23" s="236"/>
      <c r="Q23" s="236"/>
      <c r="R23" s="236"/>
      <c r="S23" s="236"/>
      <c r="T23" s="237"/>
      <c r="U23" s="75"/>
    </row>
    <row r="24" spans="1:21" ht="75" customHeight="1" thickBot="1" x14ac:dyDescent="0.3">
      <c r="A24" s="75"/>
      <c r="B24" s="216"/>
      <c r="C24" s="223"/>
      <c r="D24" s="224"/>
      <c r="E24" s="224"/>
      <c r="F24" s="224"/>
      <c r="G24" s="224"/>
      <c r="H24" s="224"/>
      <c r="I24" s="225"/>
      <c r="J24" s="129"/>
      <c r="K24" s="77"/>
      <c r="L24" s="91" t="s">
        <v>78</v>
      </c>
      <c r="M24" s="241" t="s">
        <v>79</v>
      </c>
      <c r="N24" s="242"/>
      <c r="O24" s="242"/>
      <c r="P24" s="242"/>
      <c r="Q24" s="242"/>
      <c r="R24" s="242"/>
      <c r="S24" s="242"/>
      <c r="T24" s="243"/>
      <c r="U24" s="75"/>
    </row>
    <row r="25" spans="1:21" ht="90" customHeight="1" x14ac:dyDescent="0.25">
      <c r="A25" s="75"/>
      <c r="B25" s="214" t="s">
        <v>80</v>
      </c>
      <c r="C25" s="217" t="s">
        <v>81</v>
      </c>
      <c r="D25" s="218"/>
      <c r="E25" s="218"/>
      <c r="F25" s="218"/>
      <c r="G25" s="218"/>
      <c r="H25" s="218"/>
      <c r="I25" s="219"/>
      <c r="J25" s="129"/>
      <c r="K25" s="77"/>
      <c r="L25" s="89" t="s">
        <v>82</v>
      </c>
      <c r="M25" s="232" t="s">
        <v>83</v>
      </c>
      <c r="N25" s="233"/>
      <c r="O25" s="233"/>
      <c r="P25" s="233"/>
      <c r="Q25" s="233"/>
      <c r="R25" s="233"/>
      <c r="S25" s="233"/>
      <c r="T25" s="234"/>
      <c r="U25" s="75"/>
    </row>
    <row r="26" spans="1:21" ht="54.75" customHeight="1" x14ac:dyDescent="0.25">
      <c r="A26" s="75"/>
      <c r="B26" s="215"/>
      <c r="C26" s="220"/>
      <c r="D26" s="221"/>
      <c r="E26" s="221"/>
      <c r="F26" s="221"/>
      <c r="G26" s="221"/>
      <c r="H26" s="221"/>
      <c r="I26" s="222"/>
      <c r="J26" s="129"/>
      <c r="K26" s="77"/>
      <c r="L26" s="90"/>
      <c r="M26" s="235"/>
      <c r="N26" s="236"/>
      <c r="O26" s="236"/>
      <c r="P26" s="236"/>
      <c r="Q26" s="236"/>
      <c r="R26" s="236"/>
      <c r="S26" s="236"/>
      <c r="T26" s="237"/>
      <c r="U26" s="75"/>
    </row>
    <row r="27" spans="1:21" ht="65.25" customHeight="1" x14ac:dyDescent="0.25">
      <c r="A27" s="75"/>
      <c r="B27" s="215"/>
      <c r="C27" s="220"/>
      <c r="D27" s="221"/>
      <c r="E27" s="221"/>
      <c r="F27" s="221"/>
      <c r="G27" s="221"/>
      <c r="H27" s="221"/>
      <c r="I27" s="222"/>
      <c r="J27" s="129"/>
      <c r="K27" s="77"/>
      <c r="L27" s="89" t="s">
        <v>84</v>
      </c>
      <c r="M27" s="232" t="s">
        <v>85</v>
      </c>
      <c r="N27" s="233"/>
      <c r="O27" s="233"/>
      <c r="P27" s="233"/>
      <c r="Q27" s="233"/>
      <c r="R27" s="233"/>
      <c r="S27" s="233"/>
      <c r="T27" s="234"/>
      <c r="U27" s="75"/>
    </row>
    <row r="28" spans="1:21" ht="55.5" customHeight="1" thickBot="1" x14ac:dyDescent="0.3">
      <c r="A28" s="75"/>
      <c r="B28" s="215"/>
      <c r="C28" s="220"/>
      <c r="D28" s="221"/>
      <c r="E28" s="221"/>
      <c r="F28" s="221"/>
      <c r="G28" s="221"/>
      <c r="H28" s="221"/>
      <c r="I28" s="222"/>
      <c r="J28" s="129"/>
      <c r="K28" s="77"/>
      <c r="L28" s="92"/>
      <c r="M28" s="244"/>
      <c r="N28" s="245"/>
      <c r="O28" s="245"/>
      <c r="P28" s="245"/>
      <c r="Q28" s="245"/>
      <c r="R28" s="245"/>
      <c r="S28" s="245"/>
      <c r="T28" s="246"/>
      <c r="U28" s="75"/>
    </row>
    <row r="29" spans="1:21" ht="57" customHeight="1" thickBot="1" x14ac:dyDescent="0.3">
      <c r="A29" s="75"/>
      <c r="B29" s="88" t="s">
        <v>86</v>
      </c>
      <c r="C29" s="228" t="s">
        <v>87</v>
      </c>
      <c r="D29" s="229"/>
      <c r="E29" s="229"/>
      <c r="F29" s="229"/>
      <c r="G29" s="229"/>
      <c r="H29" s="229"/>
      <c r="I29" s="230"/>
      <c r="J29" s="129"/>
      <c r="K29" s="77"/>
      <c r="L29" s="93"/>
      <c r="M29" s="93"/>
      <c r="N29" s="93"/>
      <c r="O29" s="93"/>
      <c r="P29" s="93"/>
      <c r="Q29" s="93"/>
      <c r="R29" s="93"/>
      <c r="S29" s="93"/>
      <c r="T29" s="93"/>
      <c r="U29" s="75"/>
    </row>
    <row r="30" spans="1:21" ht="24.75" customHeight="1" x14ac:dyDescent="0.25">
      <c r="A30" s="75"/>
      <c r="B30" s="214" t="s">
        <v>88</v>
      </c>
      <c r="C30" s="217" t="s">
        <v>89</v>
      </c>
      <c r="D30" s="218"/>
      <c r="E30" s="218"/>
      <c r="F30" s="218"/>
      <c r="G30" s="218"/>
      <c r="H30" s="218"/>
      <c r="I30" s="219"/>
      <c r="J30" s="129"/>
      <c r="K30" s="77"/>
      <c r="L30" s="93"/>
      <c r="M30" s="93"/>
      <c r="N30" s="93"/>
      <c r="O30" s="93"/>
      <c r="P30" s="93"/>
      <c r="Q30" s="93"/>
      <c r="R30" s="93"/>
      <c r="S30" s="93"/>
      <c r="T30" s="93"/>
      <c r="U30" s="75"/>
    </row>
    <row r="31" spans="1:21" ht="102" customHeight="1" x14ac:dyDescent="0.25">
      <c r="A31" s="75"/>
      <c r="B31" s="215"/>
      <c r="C31" s="220"/>
      <c r="D31" s="221"/>
      <c r="E31" s="221"/>
      <c r="F31" s="221"/>
      <c r="G31" s="221"/>
      <c r="H31" s="221"/>
      <c r="I31" s="222"/>
      <c r="J31" s="129"/>
      <c r="K31" s="77"/>
      <c r="L31" s="93"/>
      <c r="M31" s="93"/>
      <c r="N31" s="93"/>
      <c r="O31" s="93"/>
      <c r="P31" s="93"/>
      <c r="Q31" s="93"/>
      <c r="R31" s="93"/>
      <c r="S31" s="93"/>
      <c r="T31" s="93"/>
      <c r="U31" s="75"/>
    </row>
    <row r="32" spans="1:21" ht="63" customHeight="1" x14ac:dyDescent="0.25">
      <c r="A32" s="75"/>
      <c r="B32" s="215"/>
      <c r="C32" s="220"/>
      <c r="D32" s="221"/>
      <c r="E32" s="221"/>
      <c r="F32" s="221"/>
      <c r="G32" s="221"/>
      <c r="H32" s="221"/>
      <c r="I32" s="222"/>
      <c r="J32" s="129"/>
      <c r="K32" s="93"/>
      <c r="L32" s="93"/>
      <c r="M32" s="93"/>
      <c r="N32" s="93"/>
      <c r="O32" s="93"/>
      <c r="P32" s="93"/>
      <c r="Q32" s="93"/>
      <c r="R32" s="93"/>
      <c r="S32" s="93"/>
      <c r="T32" s="93"/>
      <c r="U32" s="75"/>
    </row>
    <row r="33" spans="1:21" ht="15.75" customHeight="1" thickBot="1" x14ac:dyDescent="0.3">
      <c r="A33" s="75"/>
      <c r="B33" s="216"/>
      <c r="C33" s="223"/>
      <c r="D33" s="224"/>
      <c r="E33" s="224"/>
      <c r="F33" s="224"/>
      <c r="G33" s="224"/>
      <c r="H33" s="224"/>
      <c r="I33" s="225"/>
      <c r="J33" s="129"/>
      <c r="K33" s="93"/>
      <c r="L33" s="93"/>
      <c r="M33" s="93"/>
      <c r="N33" s="93"/>
      <c r="O33" s="93"/>
      <c r="P33" s="93"/>
      <c r="Q33" s="93"/>
      <c r="R33" s="93"/>
      <c r="S33" s="93"/>
      <c r="T33" s="93"/>
      <c r="U33" s="75"/>
    </row>
    <row r="34" spans="1:21" ht="30" customHeight="1" x14ac:dyDescent="0.25">
      <c r="A34" s="75"/>
      <c r="B34" s="214" t="s">
        <v>90</v>
      </c>
      <c r="C34" s="217" t="s">
        <v>91</v>
      </c>
      <c r="D34" s="218"/>
      <c r="E34" s="218"/>
      <c r="F34" s="218"/>
      <c r="G34" s="218"/>
      <c r="H34" s="218"/>
      <c r="I34" s="219"/>
      <c r="J34" s="129"/>
      <c r="K34" s="93"/>
      <c r="L34" s="93"/>
      <c r="M34" s="93"/>
      <c r="N34" s="93"/>
      <c r="O34" s="93"/>
      <c r="P34" s="93"/>
      <c r="Q34" s="93"/>
      <c r="R34" s="93"/>
      <c r="S34" s="93"/>
      <c r="T34" s="93"/>
      <c r="U34" s="75"/>
    </row>
    <row r="35" spans="1:21" ht="42.75" customHeight="1" thickBot="1" x14ac:dyDescent="0.3">
      <c r="A35" s="75"/>
      <c r="B35" s="216"/>
      <c r="C35" s="223"/>
      <c r="D35" s="224"/>
      <c r="E35" s="224"/>
      <c r="F35" s="224"/>
      <c r="G35" s="224"/>
      <c r="H35" s="224"/>
      <c r="I35" s="225"/>
      <c r="J35" s="129"/>
      <c r="K35" s="93"/>
      <c r="L35" s="93"/>
      <c r="M35" s="93"/>
      <c r="N35" s="93"/>
      <c r="O35" s="93"/>
      <c r="P35" s="93"/>
      <c r="Q35" s="93"/>
      <c r="R35" s="93"/>
      <c r="S35" s="93"/>
      <c r="T35" s="93"/>
      <c r="U35" s="75"/>
    </row>
    <row r="36" spans="1:21" ht="59.25" customHeight="1" thickBot="1" x14ac:dyDescent="0.3">
      <c r="A36" s="75"/>
      <c r="B36" s="88" t="s">
        <v>92</v>
      </c>
      <c r="C36" s="228" t="s">
        <v>93</v>
      </c>
      <c r="D36" s="229"/>
      <c r="E36" s="229"/>
      <c r="F36" s="229"/>
      <c r="G36" s="229"/>
      <c r="H36" s="229"/>
      <c r="I36" s="230"/>
      <c r="J36" s="129"/>
      <c r="K36" s="93"/>
      <c r="L36" s="93"/>
      <c r="M36" s="93"/>
      <c r="N36" s="93"/>
      <c r="O36" s="93"/>
      <c r="P36" s="93"/>
      <c r="Q36" s="93"/>
      <c r="R36" s="93"/>
      <c r="S36" s="93"/>
      <c r="T36" s="93"/>
      <c r="U36" s="75"/>
    </row>
    <row r="37" spans="1:21" ht="15" customHeight="1" x14ac:dyDescent="0.25">
      <c r="A37" s="75"/>
      <c r="B37" s="214" t="s">
        <v>94</v>
      </c>
      <c r="C37" s="217" t="s">
        <v>95</v>
      </c>
      <c r="D37" s="218"/>
      <c r="E37" s="218"/>
      <c r="F37" s="218"/>
      <c r="G37" s="218"/>
      <c r="H37" s="218"/>
      <c r="I37" s="219"/>
      <c r="J37" s="129"/>
      <c r="K37" s="93"/>
      <c r="L37" s="93"/>
      <c r="M37" s="93"/>
      <c r="N37" s="93"/>
      <c r="O37" s="93"/>
      <c r="P37" s="93"/>
      <c r="Q37" s="93"/>
      <c r="R37" s="93"/>
      <c r="S37" s="93"/>
      <c r="T37" s="93"/>
      <c r="U37" s="75"/>
    </row>
    <row r="38" spans="1:21" ht="15" customHeight="1" x14ac:dyDescent="0.25">
      <c r="A38" s="75"/>
      <c r="B38" s="215"/>
      <c r="C38" s="220"/>
      <c r="D38" s="221"/>
      <c r="E38" s="221"/>
      <c r="F38" s="221"/>
      <c r="G38" s="221"/>
      <c r="H38" s="221"/>
      <c r="I38" s="222"/>
      <c r="J38" s="129"/>
      <c r="K38" s="93"/>
      <c r="L38" s="93"/>
      <c r="M38" s="93"/>
      <c r="N38" s="93"/>
      <c r="O38" s="93"/>
      <c r="P38" s="93"/>
      <c r="Q38" s="93"/>
      <c r="R38" s="93"/>
      <c r="S38" s="93"/>
      <c r="T38" s="93"/>
      <c r="U38" s="75"/>
    </row>
    <row r="39" spans="1:21" ht="15" customHeight="1" x14ac:dyDescent="0.25">
      <c r="A39" s="75"/>
      <c r="B39" s="215"/>
      <c r="C39" s="220"/>
      <c r="D39" s="221"/>
      <c r="E39" s="221"/>
      <c r="F39" s="221"/>
      <c r="G39" s="221"/>
      <c r="H39" s="221"/>
      <c r="I39" s="222"/>
      <c r="J39" s="129"/>
      <c r="K39" s="93"/>
      <c r="L39" s="93"/>
      <c r="M39" s="93"/>
      <c r="N39" s="93"/>
      <c r="O39" s="93"/>
      <c r="P39" s="93"/>
      <c r="Q39" s="93"/>
      <c r="R39" s="93"/>
      <c r="S39" s="93"/>
      <c r="T39" s="93"/>
      <c r="U39" s="75"/>
    </row>
    <row r="40" spans="1:21" ht="50.25" customHeight="1" thickBot="1" x14ac:dyDescent="0.3">
      <c r="A40" s="75"/>
      <c r="B40" s="216"/>
      <c r="C40" s="223"/>
      <c r="D40" s="224"/>
      <c r="E40" s="224"/>
      <c r="F40" s="224"/>
      <c r="G40" s="224"/>
      <c r="H40" s="224"/>
      <c r="I40" s="225"/>
      <c r="J40" s="129"/>
      <c r="K40" s="93"/>
      <c r="L40" s="93"/>
      <c r="M40" s="93"/>
      <c r="N40" s="93"/>
      <c r="O40" s="93"/>
      <c r="P40" s="93"/>
      <c r="Q40" s="93"/>
      <c r="R40" s="93"/>
      <c r="S40" s="93"/>
      <c r="T40" s="93"/>
      <c r="U40" s="75"/>
    </row>
    <row r="41" spans="1:21" ht="41.25" customHeight="1" thickBot="1" x14ac:dyDescent="0.3">
      <c r="A41" s="75"/>
      <c r="B41" s="88" t="s">
        <v>96</v>
      </c>
      <c r="C41" s="228" t="s">
        <v>97</v>
      </c>
      <c r="D41" s="229"/>
      <c r="E41" s="229"/>
      <c r="F41" s="229"/>
      <c r="G41" s="229"/>
      <c r="H41" s="229"/>
      <c r="I41" s="230"/>
      <c r="J41" s="129"/>
      <c r="K41" s="93"/>
      <c r="L41" s="75"/>
      <c r="M41" s="75"/>
      <c r="N41" s="75"/>
      <c r="O41" s="75"/>
      <c r="P41" s="75"/>
      <c r="Q41" s="75"/>
      <c r="R41" s="75"/>
      <c r="S41" s="75"/>
      <c r="U41" s="75"/>
    </row>
    <row r="42" spans="1:21" ht="51.75" customHeight="1" thickBot="1" x14ac:dyDescent="0.3">
      <c r="A42" s="75"/>
      <c r="B42" s="83" t="s">
        <v>98</v>
      </c>
      <c r="C42" s="228" t="s">
        <v>99</v>
      </c>
      <c r="D42" s="229"/>
      <c r="E42" s="229"/>
      <c r="F42" s="229"/>
      <c r="G42" s="229"/>
      <c r="H42" s="229"/>
      <c r="I42" s="230"/>
      <c r="J42" s="129"/>
      <c r="K42" s="93"/>
      <c r="L42" s="75"/>
      <c r="M42" s="75"/>
      <c r="N42" s="75"/>
      <c r="O42" s="75"/>
      <c r="P42" s="75"/>
      <c r="Q42" s="75"/>
      <c r="R42" s="75"/>
      <c r="S42" s="75"/>
      <c r="T42" s="75"/>
      <c r="U42" s="75"/>
    </row>
    <row r="43" spans="1:21" ht="15" customHeight="1" x14ac:dyDescent="0.25">
      <c r="A43" s="75"/>
      <c r="B43" s="214" t="s">
        <v>100</v>
      </c>
      <c r="C43" s="217" t="s">
        <v>101</v>
      </c>
      <c r="D43" s="218"/>
      <c r="E43" s="218"/>
      <c r="F43" s="218"/>
      <c r="G43" s="218"/>
      <c r="H43" s="218"/>
      <c r="I43" s="219"/>
      <c r="J43" s="129"/>
      <c r="K43" s="93"/>
      <c r="L43" s="75"/>
      <c r="M43" s="75"/>
      <c r="N43" s="75"/>
      <c r="O43" s="75"/>
      <c r="P43" s="75"/>
      <c r="Q43" s="75"/>
      <c r="R43" s="75"/>
      <c r="S43" s="75"/>
      <c r="T43" s="75"/>
      <c r="U43" s="75"/>
    </row>
    <row r="44" spans="1:21" ht="39" customHeight="1" x14ac:dyDescent="0.25">
      <c r="A44" s="75"/>
      <c r="B44" s="215"/>
      <c r="C44" s="220"/>
      <c r="D44" s="221"/>
      <c r="E44" s="221"/>
      <c r="F44" s="221"/>
      <c r="G44" s="221"/>
      <c r="H44" s="221"/>
      <c r="I44" s="222"/>
      <c r="J44" s="129"/>
      <c r="K44" s="75"/>
      <c r="L44" s="75"/>
      <c r="M44" s="75"/>
      <c r="N44" s="75"/>
      <c r="O44" s="75"/>
      <c r="P44" s="75"/>
      <c r="Q44" s="75"/>
      <c r="R44" s="75"/>
      <c r="S44" s="75"/>
      <c r="T44" s="75"/>
      <c r="U44" s="75"/>
    </row>
    <row r="45" spans="1:21" ht="27" customHeight="1" x14ac:dyDescent="0.25">
      <c r="A45" s="75"/>
      <c r="B45" s="215"/>
      <c r="C45" s="220"/>
      <c r="D45" s="221"/>
      <c r="E45" s="221"/>
      <c r="F45" s="221"/>
      <c r="G45" s="221"/>
      <c r="H45" s="221"/>
      <c r="I45" s="222"/>
      <c r="J45" s="129"/>
      <c r="K45" s="75"/>
      <c r="L45" s="75"/>
      <c r="M45" s="75"/>
      <c r="N45" s="75"/>
      <c r="O45" s="75"/>
      <c r="P45" s="75"/>
      <c r="Q45" s="75"/>
      <c r="R45" s="75"/>
      <c r="S45" s="75"/>
      <c r="T45" s="75"/>
      <c r="U45" s="75"/>
    </row>
    <row r="46" spans="1:21" ht="24.75" customHeight="1" thickBot="1" x14ac:dyDescent="0.3">
      <c r="A46" s="75"/>
      <c r="B46" s="216"/>
      <c r="C46" s="223"/>
      <c r="D46" s="224"/>
      <c r="E46" s="224"/>
      <c r="F46" s="224"/>
      <c r="G46" s="224"/>
      <c r="H46" s="224"/>
      <c r="I46" s="225"/>
      <c r="J46" s="129"/>
      <c r="K46" s="75"/>
      <c r="L46" s="75"/>
      <c r="M46" s="75"/>
      <c r="N46" s="75"/>
      <c r="O46" s="75"/>
      <c r="P46" s="75"/>
      <c r="Q46" s="75"/>
      <c r="R46" s="75"/>
      <c r="S46" s="75"/>
      <c r="T46" s="75"/>
      <c r="U46" s="75"/>
    </row>
    <row r="47" spans="1:21" ht="36.75" customHeight="1" x14ac:dyDescent="0.25">
      <c r="A47" s="75"/>
      <c r="B47" s="93"/>
      <c r="C47" s="93"/>
      <c r="D47" s="93"/>
      <c r="E47" s="93"/>
      <c r="F47" s="93"/>
      <c r="G47" s="93"/>
      <c r="H47" s="93"/>
      <c r="I47" s="93"/>
      <c r="J47" s="93"/>
      <c r="K47" s="75"/>
      <c r="L47" s="75"/>
      <c r="M47" s="75"/>
      <c r="N47" s="75"/>
      <c r="O47" s="75"/>
      <c r="P47" s="75"/>
      <c r="Q47" s="75"/>
      <c r="R47" s="75"/>
      <c r="S47" s="75"/>
      <c r="T47" s="75"/>
      <c r="U47" s="75"/>
    </row>
    <row r="48" spans="1:21" ht="15" customHeight="1" x14ac:dyDescent="0.25">
      <c r="A48" s="75"/>
      <c r="B48" s="75"/>
      <c r="C48" s="75"/>
      <c r="D48" s="75"/>
      <c r="E48" s="75"/>
      <c r="F48" s="75"/>
      <c r="G48" s="75"/>
      <c r="H48" s="75"/>
      <c r="I48" s="75"/>
      <c r="J48" s="75"/>
      <c r="K48" s="75"/>
      <c r="U48" s="75"/>
    </row>
    <row r="49" spans="1:21" ht="15" customHeight="1" x14ac:dyDescent="0.25">
      <c r="A49" s="75"/>
      <c r="B49" s="75"/>
      <c r="C49" s="75"/>
      <c r="D49" s="75"/>
      <c r="E49" s="75"/>
      <c r="F49" s="75"/>
      <c r="G49" s="75"/>
      <c r="H49" s="75"/>
      <c r="I49" s="75"/>
      <c r="J49" s="75"/>
      <c r="K49" s="75"/>
      <c r="U49" s="75"/>
    </row>
    <row r="50" spans="1:21" ht="15" customHeight="1" x14ac:dyDescent="0.25">
      <c r="A50" s="75"/>
      <c r="B50" s="75"/>
      <c r="C50" s="75"/>
      <c r="D50" s="75"/>
      <c r="E50" s="75"/>
      <c r="F50" s="75"/>
      <c r="G50" s="75"/>
      <c r="H50" s="75"/>
      <c r="I50" s="75"/>
      <c r="J50" s="75"/>
      <c r="K50" s="75"/>
      <c r="U50" s="75"/>
    </row>
    <row r="51" spans="1:21" ht="15" customHeight="1" x14ac:dyDescent="0.25">
      <c r="A51" s="75"/>
      <c r="B51" s="75"/>
      <c r="C51" s="75"/>
      <c r="D51" s="75"/>
      <c r="E51" s="75"/>
      <c r="F51" s="75"/>
      <c r="G51" s="75"/>
      <c r="H51" s="75"/>
      <c r="I51" s="75"/>
      <c r="J51" s="75"/>
    </row>
    <row r="52" spans="1:21" ht="15" customHeight="1" x14ac:dyDescent="0.25">
      <c r="A52" s="75"/>
      <c r="B52" s="75"/>
      <c r="C52" s="75"/>
      <c r="D52" s="75"/>
      <c r="E52" s="75"/>
      <c r="F52" s="75"/>
      <c r="G52" s="75"/>
      <c r="H52" s="75"/>
      <c r="I52" s="75"/>
      <c r="J52" s="75"/>
    </row>
    <row r="53" spans="1:21" ht="15" customHeight="1" x14ac:dyDescent="0.25">
      <c r="A53" s="75"/>
      <c r="B53" s="75"/>
      <c r="C53" s="75"/>
      <c r="D53" s="75"/>
      <c r="E53" s="75"/>
      <c r="F53" s="75"/>
      <c r="G53" s="75"/>
      <c r="H53" s="75"/>
      <c r="I53" s="75"/>
      <c r="J53" s="75"/>
    </row>
    <row r="54" spans="1:21" ht="15" customHeight="1" x14ac:dyDescent="0.25">
      <c r="A54" s="75"/>
      <c r="B54" s="75"/>
      <c r="C54" s="75"/>
      <c r="D54" s="75"/>
      <c r="E54" s="75"/>
      <c r="F54" s="75"/>
      <c r="G54" s="75"/>
      <c r="H54" s="75"/>
      <c r="I54" s="75"/>
      <c r="J54" s="75"/>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U48"/>
  <sheetViews>
    <sheetView showGridLines="0" view="pageBreakPreview" topLeftCell="A16" zoomScale="44" zoomScaleNormal="50" zoomScaleSheetLayoutView="44" zoomScalePageLayoutView="50" workbookViewId="0">
      <selection activeCell="G16" sqref="G16:G20"/>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1.8554687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24" customHeight="1" x14ac:dyDescent="0.3"/>
    <row r="2" spans="1:21" ht="50.1" customHeight="1" x14ac:dyDescent="0.25">
      <c r="A2" s="94"/>
      <c r="B2" s="145"/>
      <c r="C2" s="116"/>
      <c r="D2" s="266" t="s">
        <v>199</v>
      </c>
      <c r="E2" s="267"/>
      <c r="F2" s="267"/>
      <c r="G2" s="267"/>
      <c r="H2" s="267"/>
      <c r="I2" s="267"/>
      <c r="J2" s="267"/>
      <c r="K2" s="267"/>
      <c r="L2" s="267"/>
      <c r="M2" s="267"/>
      <c r="N2" s="267"/>
      <c r="O2" s="268"/>
      <c r="P2" s="149" t="s">
        <v>200</v>
      </c>
      <c r="Q2" s="150"/>
      <c r="R2" s="151"/>
      <c r="S2" s="94"/>
      <c r="T2" s="94"/>
      <c r="U2" s="94"/>
    </row>
    <row r="3" spans="1:21" ht="50.1" customHeight="1" x14ac:dyDescent="0.25">
      <c r="A3" s="94"/>
      <c r="B3" s="145"/>
      <c r="C3" s="116"/>
      <c r="D3" s="266" t="s">
        <v>201</v>
      </c>
      <c r="E3" s="267"/>
      <c r="F3" s="267"/>
      <c r="G3" s="267"/>
      <c r="H3" s="267"/>
      <c r="I3" s="267"/>
      <c r="J3" s="267"/>
      <c r="K3" s="267"/>
      <c r="L3" s="267"/>
      <c r="M3" s="267"/>
      <c r="N3" s="267"/>
      <c r="O3" s="268"/>
      <c r="P3" s="149" t="s">
        <v>202</v>
      </c>
      <c r="Q3" s="150"/>
      <c r="R3" s="151"/>
      <c r="S3" s="94"/>
      <c r="T3" s="94"/>
      <c r="U3" s="94"/>
    </row>
    <row r="4" spans="1:21" ht="50.1" customHeight="1" x14ac:dyDescent="0.25">
      <c r="A4" s="94"/>
      <c r="B4" s="145"/>
      <c r="C4" s="116"/>
      <c r="D4" s="266" t="s">
        <v>203</v>
      </c>
      <c r="E4" s="267"/>
      <c r="F4" s="267"/>
      <c r="G4" s="267"/>
      <c r="H4" s="267"/>
      <c r="I4" s="267"/>
      <c r="J4" s="267"/>
      <c r="K4" s="267"/>
      <c r="L4" s="267"/>
      <c r="M4" s="267"/>
      <c r="N4" s="267"/>
      <c r="O4" s="268"/>
      <c r="P4" s="149" t="s">
        <v>204</v>
      </c>
      <c r="Q4" s="150"/>
      <c r="R4" s="151"/>
      <c r="S4" s="94"/>
      <c r="T4" s="94"/>
      <c r="U4" s="94"/>
    </row>
    <row r="5" spans="1:21" ht="50.1" customHeight="1" thickBot="1" x14ac:dyDescent="0.3">
      <c r="A5" s="94"/>
      <c r="B5" s="146"/>
      <c r="C5" s="147"/>
      <c r="D5" s="269" t="s">
        <v>205</v>
      </c>
      <c r="E5" s="270"/>
      <c r="F5" s="270"/>
      <c r="G5" s="270"/>
      <c r="H5" s="270"/>
      <c r="I5" s="270"/>
      <c r="J5" s="270"/>
      <c r="K5" s="270"/>
      <c r="L5" s="270"/>
      <c r="M5" s="270"/>
      <c r="N5" s="270"/>
      <c r="O5" s="271"/>
      <c r="P5" s="149" t="s">
        <v>206</v>
      </c>
      <c r="Q5" s="150"/>
      <c r="R5" s="151"/>
      <c r="S5" s="94"/>
      <c r="T5" s="94"/>
      <c r="U5" s="94"/>
    </row>
    <row r="6" spans="1:21" ht="27" thickBot="1" x14ac:dyDescent="0.3">
      <c r="A6" s="94"/>
      <c r="B6" s="95"/>
      <c r="C6" s="96"/>
      <c r="D6" s="96"/>
      <c r="E6" s="96"/>
      <c r="F6" s="96"/>
      <c r="G6" s="96"/>
      <c r="H6" s="96"/>
      <c r="I6" s="96"/>
      <c r="J6" s="96"/>
      <c r="K6" s="96"/>
      <c r="L6" s="96"/>
      <c r="M6" s="96"/>
      <c r="N6" s="96"/>
      <c r="O6" s="96"/>
      <c r="P6" s="97"/>
      <c r="Q6" s="96"/>
      <c r="R6" s="96"/>
      <c r="S6" s="94"/>
      <c r="T6" s="94"/>
      <c r="U6" s="94"/>
    </row>
    <row r="7" spans="1:21" ht="64.5" customHeight="1" thickBot="1" x14ac:dyDescent="0.3">
      <c r="A7" s="94"/>
      <c r="B7" s="258" t="s">
        <v>180</v>
      </c>
      <c r="C7" s="259"/>
      <c r="D7" s="259"/>
      <c r="E7" s="259"/>
      <c r="F7" s="259"/>
      <c r="G7" s="259"/>
      <c r="H7" s="259"/>
      <c r="I7" s="259"/>
      <c r="J7" s="259"/>
      <c r="K7" s="259"/>
      <c r="L7" s="259"/>
      <c r="M7" s="259"/>
      <c r="N7" s="259"/>
      <c r="O7" s="259"/>
      <c r="P7" s="259"/>
      <c r="Q7" s="259"/>
      <c r="R7" s="260"/>
      <c r="S7" s="94"/>
      <c r="T7" s="94"/>
      <c r="U7" s="94"/>
    </row>
    <row r="8" spans="1:21" ht="35.25" customHeight="1" thickBot="1" x14ac:dyDescent="0.3">
      <c r="A8" s="94"/>
      <c r="B8" s="261" t="s">
        <v>102</v>
      </c>
      <c r="C8" s="262"/>
      <c r="D8" s="262"/>
      <c r="E8" s="262"/>
      <c r="F8" s="262"/>
      <c r="G8" s="262"/>
      <c r="H8" s="263"/>
      <c r="I8" s="148"/>
      <c r="J8" s="148"/>
      <c r="K8" s="262"/>
      <c r="L8" s="262"/>
      <c r="M8" s="262"/>
      <c r="N8" s="263"/>
      <c r="O8" s="261" t="s">
        <v>103</v>
      </c>
      <c r="P8" s="264"/>
      <c r="Q8" s="264"/>
      <c r="R8" s="265"/>
      <c r="S8" s="94"/>
      <c r="T8" s="94"/>
      <c r="U8" s="94"/>
    </row>
    <row r="9" spans="1:21" s="56" customFormat="1" ht="56.25" customHeight="1" thickBot="1" x14ac:dyDescent="0.5">
      <c r="A9" s="94"/>
      <c r="B9" s="294" t="s">
        <v>17</v>
      </c>
      <c r="C9" s="295" t="s">
        <v>104</v>
      </c>
      <c r="D9" s="279" t="s">
        <v>105</v>
      </c>
      <c r="E9" s="279" t="s">
        <v>106</v>
      </c>
      <c r="F9" s="279" t="s">
        <v>107</v>
      </c>
      <c r="G9" s="279" t="s">
        <v>74</v>
      </c>
      <c r="H9" s="272" t="s">
        <v>108</v>
      </c>
      <c r="I9" s="273"/>
      <c r="J9" s="276" t="s">
        <v>109</v>
      </c>
      <c r="K9" s="277"/>
      <c r="L9" s="277"/>
      <c r="M9" s="277"/>
      <c r="N9" s="278"/>
      <c r="O9" s="279" t="s">
        <v>110</v>
      </c>
      <c r="P9" s="280" t="s">
        <v>111</v>
      </c>
      <c r="Q9" s="279" t="s">
        <v>100</v>
      </c>
      <c r="R9" s="279"/>
      <c r="S9" s="94"/>
      <c r="T9" s="94"/>
      <c r="U9" s="94"/>
    </row>
    <row r="10" spans="1:21" s="57" customFormat="1" ht="129" customHeight="1" thickBot="1" x14ac:dyDescent="0.5">
      <c r="A10" s="94"/>
      <c r="B10" s="294"/>
      <c r="C10" s="296"/>
      <c r="D10" s="279"/>
      <c r="E10" s="279"/>
      <c r="F10" s="279"/>
      <c r="G10" s="279"/>
      <c r="H10" s="274"/>
      <c r="I10" s="275"/>
      <c r="J10" s="134" t="s">
        <v>112</v>
      </c>
      <c r="K10" s="134" t="s">
        <v>113</v>
      </c>
      <c r="L10" s="134" t="s">
        <v>114</v>
      </c>
      <c r="M10" s="134" t="s">
        <v>115</v>
      </c>
      <c r="N10" s="134" t="s">
        <v>116</v>
      </c>
      <c r="O10" s="279"/>
      <c r="P10" s="280"/>
      <c r="Q10" s="98" t="s">
        <v>117</v>
      </c>
      <c r="R10" s="98" t="s">
        <v>118</v>
      </c>
      <c r="S10" s="94"/>
      <c r="T10" s="94"/>
      <c r="U10" s="94"/>
    </row>
    <row r="11" spans="1:21" ht="84" customHeight="1" x14ac:dyDescent="0.25">
      <c r="A11" s="94"/>
      <c r="B11" s="281">
        <v>1</v>
      </c>
      <c r="C11" s="284" t="s">
        <v>208</v>
      </c>
      <c r="D11" s="287" t="s">
        <v>211</v>
      </c>
      <c r="E11" s="290" t="s">
        <v>215</v>
      </c>
      <c r="F11" s="293" t="s">
        <v>219</v>
      </c>
      <c r="G11" s="135" t="s">
        <v>223</v>
      </c>
      <c r="H11" s="307">
        <v>0.25</v>
      </c>
      <c r="I11" s="297"/>
      <c r="J11" s="308">
        <v>0.1</v>
      </c>
      <c r="K11" s="307"/>
      <c r="L11" s="290"/>
      <c r="M11" s="310">
        <v>0.9</v>
      </c>
      <c r="N11" s="297"/>
      <c r="O11" s="299">
        <f>IF(SUM(K11,N11)&gt;100%,"NO PERMITIDO",SUM(K11,N11))</f>
        <v>0</v>
      </c>
      <c r="P11" s="301">
        <f>H11*O11/100%</f>
        <v>0</v>
      </c>
      <c r="Q11" s="292"/>
      <c r="R11" s="292"/>
      <c r="S11" s="94"/>
      <c r="T11" s="94"/>
      <c r="U11" s="94"/>
    </row>
    <row r="12" spans="1:21" ht="48" customHeight="1" x14ac:dyDescent="0.25">
      <c r="A12" s="94"/>
      <c r="B12" s="282"/>
      <c r="C12" s="285"/>
      <c r="D12" s="288"/>
      <c r="E12" s="291"/>
      <c r="F12" s="291"/>
      <c r="G12" s="136" t="s">
        <v>224</v>
      </c>
      <c r="H12" s="291"/>
      <c r="I12" s="298"/>
      <c r="J12" s="309"/>
      <c r="K12" s="291"/>
      <c r="L12" s="291"/>
      <c r="M12" s="311"/>
      <c r="N12" s="298"/>
      <c r="O12" s="300"/>
      <c r="P12" s="302"/>
      <c r="Q12" s="304"/>
      <c r="R12" s="304"/>
      <c r="S12" s="94"/>
      <c r="T12" s="94"/>
      <c r="U12" s="94"/>
    </row>
    <row r="13" spans="1:21" ht="48" customHeight="1" x14ac:dyDescent="0.25">
      <c r="A13" s="94"/>
      <c r="B13" s="282"/>
      <c r="C13" s="285"/>
      <c r="D13" s="288"/>
      <c r="E13" s="291"/>
      <c r="F13" s="291"/>
      <c r="G13" s="136" t="s">
        <v>225</v>
      </c>
      <c r="H13" s="291"/>
      <c r="I13" s="133"/>
      <c r="J13" s="309"/>
      <c r="K13" s="291"/>
      <c r="L13" s="291"/>
      <c r="M13" s="311"/>
      <c r="N13" s="298"/>
      <c r="O13" s="300"/>
      <c r="P13" s="302"/>
      <c r="Q13" s="304"/>
      <c r="R13" s="304"/>
      <c r="S13" s="94"/>
      <c r="T13" s="94"/>
      <c r="U13" s="94"/>
    </row>
    <row r="14" spans="1:21" ht="48" customHeight="1" x14ac:dyDescent="0.25">
      <c r="A14" s="94"/>
      <c r="B14" s="282"/>
      <c r="C14" s="285"/>
      <c r="D14" s="288"/>
      <c r="E14" s="291"/>
      <c r="F14" s="291"/>
      <c r="G14" s="305" t="s">
        <v>226</v>
      </c>
      <c r="H14" s="291"/>
      <c r="I14" s="133"/>
      <c r="J14" s="309"/>
      <c r="K14" s="291"/>
      <c r="L14" s="291"/>
      <c r="M14" s="311"/>
      <c r="N14" s="298"/>
      <c r="O14" s="300"/>
      <c r="P14" s="302"/>
      <c r="Q14" s="304"/>
      <c r="R14" s="304"/>
      <c r="S14" s="94"/>
      <c r="T14" s="94"/>
      <c r="U14" s="94"/>
    </row>
    <row r="15" spans="1:21" ht="48" customHeight="1" thickBot="1" x14ac:dyDescent="0.3">
      <c r="A15" s="94"/>
      <c r="B15" s="283"/>
      <c r="C15" s="286"/>
      <c r="D15" s="289"/>
      <c r="E15" s="292"/>
      <c r="F15" s="292"/>
      <c r="G15" s="306"/>
      <c r="H15" s="292"/>
      <c r="I15" s="133"/>
      <c r="J15" s="309"/>
      <c r="K15" s="292"/>
      <c r="L15" s="292"/>
      <c r="M15" s="312"/>
      <c r="N15" s="298"/>
      <c r="O15" s="300"/>
      <c r="P15" s="303"/>
      <c r="Q15" s="304"/>
      <c r="R15" s="304"/>
      <c r="S15" s="94"/>
      <c r="T15" s="94"/>
      <c r="U15" s="94"/>
    </row>
    <row r="16" spans="1:21" ht="48" customHeight="1" x14ac:dyDescent="0.25">
      <c r="A16" s="94"/>
      <c r="B16" s="313">
        <v>2</v>
      </c>
      <c r="C16" s="314" t="s">
        <v>209</v>
      </c>
      <c r="D16" s="315" t="s">
        <v>212</v>
      </c>
      <c r="E16" s="314" t="s">
        <v>216</v>
      </c>
      <c r="F16" s="293" t="s">
        <v>220</v>
      </c>
      <c r="G16" s="305" t="s">
        <v>227</v>
      </c>
      <c r="H16" s="318">
        <v>0.25</v>
      </c>
      <c r="I16" s="133"/>
      <c r="J16" s="309">
        <v>0.6</v>
      </c>
      <c r="K16" s="318"/>
      <c r="L16" s="321"/>
      <c r="M16" s="324">
        <v>0.4</v>
      </c>
      <c r="N16" s="298"/>
      <c r="O16" s="299">
        <f t="shared" ref="O16" si="0">IF(SUM(K16,N16)&gt;100%,"NO PERMITIDO",SUM(K16,N16))</f>
        <v>0</v>
      </c>
      <c r="P16" s="301">
        <f t="shared" ref="P16" si="1">H16*O16/100%</f>
        <v>0</v>
      </c>
      <c r="Q16" s="304"/>
      <c r="R16" s="304"/>
      <c r="S16" s="94"/>
      <c r="T16" s="94"/>
      <c r="U16" s="94"/>
    </row>
    <row r="17" spans="1:21" ht="48" customHeight="1" x14ac:dyDescent="0.25">
      <c r="A17" s="94"/>
      <c r="B17" s="282"/>
      <c r="C17" s="285"/>
      <c r="D17" s="316"/>
      <c r="E17" s="285"/>
      <c r="F17" s="291"/>
      <c r="G17" s="341"/>
      <c r="H17" s="319"/>
      <c r="I17" s="133"/>
      <c r="J17" s="309"/>
      <c r="K17" s="319"/>
      <c r="L17" s="322"/>
      <c r="M17" s="325"/>
      <c r="N17" s="298"/>
      <c r="O17" s="300"/>
      <c r="P17" s="302"/>
      <c r="Q17" s="304"/>
      <c r="R17" s="304"/>
      <c r="S17" s="94"/>
      <c r="T17" s="94"/>
      <c r="U17" s="94"/>
    </row>
    <row r="18" spans="1:21" ht="56.25" customHeight="1" x14ac:dyDescent="0.25">
      <c r="A18" s="94"/>
      <c r="B18" s="282"/>
      <c r="C18" s="285"/>
      <c r="D18" s="316"/>
      <c r="E18" s="285"/>
      <c r="F18" s="291"/>
      <c r="G18" s="341"/>
      <c r="H18" s="319"/>
      <c r="I18" s="298"/>
      <c r="J18" s="309"/>
      <c r="K18" s="319"/>
      <c r="L18" s="322"/>
      <c r="M18" s="325"/>
      <c r="N18" s="298"/>
      <c r="O18" s="300"/>
      <c r="P18" s="302"/>
      <c r="Q18" s="304"/>
      <c r="R18" s="304"/>
      <c r="S18" s="94"/>
      <c r="T18" s="94"/>
      <c r="U18" s="94"/>
    </row>
    <row r="19" spans="1:21" ht="56.25" customHeight="1" x14ac:dyDescent="0.25">
      <c r="A19" s="94"/>
      <c r="B19" s="282"/>
      <c r="C19" s="285"/>
      <c r="D19" s="316"/>
      <c r="E19" s="285"/>
      <c r="F19" s="291"/>
      <c r="G19" s="341"/>
      <c r="H19" s="319"/>
      <c r="I19" s="298"/>
      <c r="J19" s="309"/>
      <c r="K19" s="319"/>
      <c r="L19" s="322"/>
      <c r="M19" s="325"/>
      <c r="N19" s="298"/>
      <c r="O19" s="300"/>
      <c r="P19" s="302"/>
      <c r="Q19" s="304"/>
      <c r="R19" s="304"/>
      <c r="S19" s="94"/>
      <c r="T19" s="94"/>
      <c r="U19" s="94"/>
    </row>
    <row r="20" spans="1:21" ht="47.25" customHeight="1" thickBot="1" x14ac:dyDescent="0.3">
      <c r="A20" s="94"/>
      <c r="B20" s="283"/>
      <c r="C20" s="286"/>
      <c r="D20" s="317"/>
      <c r="E20" s="286"/>
      <c r="F20" s="292"/>
      <c r="G20" s="306"/>
      <c r="H20" s="320"/>
      <c r="I20" s="298"/>
      <c r="J20" s="309"/>
      <c r="K20" s="320"/>
      <c r="L20" s="323"/>
      <c r="M20" s="326"/>
      <c r="N20" s="298"/>
      <c r="O20" s="300"/>
      <c r="P20" s="303"/>
      <c r="Q20" s="304"/>
      <c r="R20" s="304"/>
      <c r="S20" s="94"/>
      <c r="T20" s="94"/>
      <c r="U20" s="94"/>
    </row>
    <row r="21" spans="1:21" ht="95.25" customHeight="1" x14ac:dyDescent="0.25">
      <c r="A21" s="94"/>
      <c r="B21" s="313">
        <v>3</v>
      </c>
      <c r="C21" s="314" t="s">
        <v>209</v>
      </c>
      <c r="D21" s="315" t="s">
        <v>213</v>
      </c>
      <c r="E21" s="314" t="s">
        <v>217</v>
      </c>
      <c r="F21" s="293" t="s">
        <v>221</v>
      </c>
      <c r="G21" s="135" t="s">
        <v>228</v>
      </c>
      <c r="H21" s="318">
        <v>0.25</v>
      </c>
      <c r="I21" s="133"/>
      <c r="J21" s="309">
        <v>0.4</v>
      </c>
      <c r="K21" s="318"/>
      <c r="L21" s="321"/>
      <c r="M21" s="324">
        <v>0.6</v>
      </c>
      <c r="N21" s="298"/>
      <c r="O21" s="299">
        <f t="shared" ref="O21" si="2">IF(SUM(K21,N21)&gt;100%,"NO PERMITIDO",SUM(K21,N21))</f>
        <v>0</v>
      </c>
      <c r="P21" s="301">
        <f t="shared" ref="P21" si="3">H21*O21/100%</f>
        <v>0</v>
      </c>
      <c r="Q21" s="304"/>
      <c r="R21" s="304"/>
      <c r="S21" s="94"/>
      <c r="T21" s="94"/>
      <c r="U21" s="94"/>
    </row>
    <row r="22" spans="1:21" ht="47.25" customHeight="1" x14ac:dyDescent="0.25">
      <c r="A22" s="94"/>
      <c r="B22" s="282"/>
      <c r="C22" s="285"/>
      <c r="D22" s="316"/>
      <c r="E22" s="285"/>
      <c r="F22" s="291"/>
      <c r="G22" s="136" t="s">
        <v>229</v>
      </c>
      <c r="H22" s="319"/>
      <c r="I22" s="133"/>
      <c r="J22" s="309"/>
      <c r="K22" s="319"/>
      <c r="L22" s="322"/>
      <c r="M22" s="325"/>
      <c r="N22" s="298"/>
      <c r="O22" s="300"/>
      <c r="P22" s="302"/>
      <c r="Q22" s="304"/>
      <c r="R22" s="304"/>
      <c r="S22" s="94"/>
      <c r="T22" s="94"/>
      <c r="U22" s="94"/>
    </row>
    <row r="23" spans="1:21" ht="47.25" customHeight="1" x14ac:dyDescent="0.25">
      <c r="A23" s="94"/>
      <c r="B23" s="282"/>
      <c r="C23" s="285"/>
      <c r="D23" s="316"/>
      <c r="E23" s="285"/>
      <c r="F23" s="291"/>
      <c r="G23" s="136" t="s">
        <v>230</v>
      </c>
      <c r="H23" s="319"/>
      <c r="I23" s="133"/>
      <c r="J23" s="309"/>
      <c r="K23" s="319"/>
      <c r="L23" s="322"/>
      <c r="M23" s="325"/>
      <c r="N23" s="298"/>
      <c r="O23" s="300"/>
      <c r="P23" s="302"/>
      <c r="Q23" s="304"/>
      <c r="R23" s="304"/>
      <c r="S23" s="94"/>
      <c r="T23" s="94"/>
      <c r="U23" s="94"/>
    </row>
    <row r="24" spans="1:21" ht="55.5" customHeight="1" x14ac:dyDescent="0.25">
      <c r="A24" s="94"/>
      <c r="B24" s="282"/>
      <c r="C24" s="285"/>
      <c r="D24" s="316"/>
      <c r="E24" s="285"/>
      <c r="F24" s="291"/>
      <c r="G24" s="136" t="s">
        <v>231</v>
      </c>
      <c r="H24" s="319"/>
      <c r="I24" s="298"/>
      <c r="J24" s="309"/>
      <c r="K24" s="319"/>
      <c r="L24" s="322"/>
      <c r="M24" s="325"/>
      <c r="N24" s="298"/>
      <c r="O24" s="300"/>
      <c r="P24" s="302"/>
      <c r="Q24" s="304"/>
      <c r="R24" s="304"/>
      <c r="S24" s="94"/>
      <c r="T24" s="94"/>
      <c r="U24" s="94"/>
    </row>
    <row r="25" spans="1:21" ht="55.5" customHeight="1" x14ac:dyDescent="0.25">
      <c r="A25" s="94"/>
      <c r="B25" s="282"/>
      <c r="C25" s="285"/>
      <c r="D25" s="316"/>
      <c r="E25" s="285"/>
      <c r="F25" s="291"/>
      <c r="G25" s="136" t="s">
        <v>232</v>
      </c>
      <c r="H25" s="319"/>
      <c r="I25" s="298"/>
      <c r="J25" s="309"/>
      <c r="K25" s="319"/>
      <c r="L25" s="322"/>
      <c r="M25" s="325"/>
      <c r="N25" s="298"/>
      <c r="O25" s="300"/>
      <c r="P25" s="302"/>
      <c r="Q25" s="304"/>
      <c r="R25" s="304"/>
      <c r="S25" s="94"/>
      <c r="T25" s="94"/>
      <c r="U25" s="94"/>
    </row>
    <row r="26" spans="1:21" ht="84" customHeight="1" thickBot="1" x14ac:dyDescent="0.3">
      <c r="A26" s="94"/>
      <c r="B26" s="283"/>
      <c r="C26" s="286"/>
      <c r="D26" s="317"/>
      <c r="E26" s="286"/>
      <c r="F26" s="292"/>
      <c r="G26" s="136" t="s">
        <v>233</v>
      </c>
      <c r="H26" s="320"/>
      <c r="I26" s="298"/>
      <c r="J26" s="309"/>
      <c r="K26" s="320"/>
      <c r="L26" s="323"/>
      <c r="M26" s="326"/>
      <c r="N26" s="298"/>
      <c r="O26" s="300"/>
      <c r="P26" s="303"/>
      <c r="Q26" s="304"/>
      <c r="R26" s="304"/>
      <c r="S26" s="94"/>
      <c r="T26" s="94"/>
      <c r="U26" s="94"/>
    </row>
    <row r="27" spans="1:21" ht="39.75" customHeight="1" x14ac:dyDescent="0.25">
      <c r="A27" s="94"/>
      <c r="B27" s="313">
        <v>4</v>
      </c>
      <c r="C27" s="314" t="s">
        <v>210</v>
      </c>
      <c r="D27" s="315" t="s">
        <v>214</v>
      </c>
      <c r="E27" s="314" t="s">
        <v>218</v>
      </c>
      <c r="F27" s="293" t="s">
        <v>222</v>
      </c>
      <c r="G27" s="305" t="s">
        <v>234</v>
      </c>
      <c r="H27" s="318">
        <v>0.25</v>
      </c>
      <c r="I27" s="133"/>
      <c r="J27" s="309">
        <v>0.2</v>
      </c>
      <c r="K27" s="318"/>
      <c r="L27" s="321"/>
      <c r="M27" s="324">
        <v>0.8</v>
      </c>
      <c r="N27" s="298"/>
      <c r="O27" s="299">
        <f t="shared" ref="O27" si="4">IF(SUM(K27,N27)&gt;100%,"NO PERMITIDO",SUM(K27,N27))</f>
        <v>0</v>
      </c>
      <c r="P27" s="301">
        <f t="shared" ref="P27" si="5">H27*O27/100%</f>
        <v>0</v>
      </c>
      <c r="Q27" s="304"/>
      <c r="R27" s="304"/>
      <c r="S27" s="94"/>
      <c r="T27" s="94"/>
      <c r="U27" s="94"/>
    </row>
    <row r="28" spans="1:21" ht="39.75" customHeight="1" x14ac:dyDescent="0.25">
      <c r="A28" s="94"/>
      <c r="B28" s="282"/>
      <c r="C28" s="285"/>
      <c r="D28" s="316"/>
      <c r="E28" s="285"/>
      <c r="F28" s="291"/>
      <c r="G28" s="341"/>
      <c r="H28" s="319"/>
      <c r="I28" s="133"/>
      <c r="J28" s="309"/>
      <c r="K28" s="319"/>
      <c r="L28" s="322"/>
      <c r="M28" s="325"/>
      <c r="N28" s="298"/>
      <c r="O28" s="300"/>
      <c r="P28" s="302"/>
      <c r="Q28" s="304"/>
      <c r="R28" s="304"/>
      <c r="S28" s="94"/>
      <c r="T28" s="94"/>
      <c r="U28" s="94"/>
    </row>
    <row r="29" spans="1:21" ht="39.75" customHeight="1" x14ac:dyDescent="0.25">
      <c r="A29" s="94"/>
      <c r="B29" s="282"/>
      <c r="C29" s="285"/>
      <c r="D29" s="316"/>
      <c r="E29" s="285"/>
      <c r="F29" s="291"/>
      <c r="G29" s="341"/>
      <c r="H29" s="319"/>
      <c r="I29" s="133"/>
      <c r="J29" s="309"/>
      <c r="K29" s="319"/>
      <c r="L29" s="322"/>
      <c r="M29" s="325"/>
      <c r="N29" s="298"/>
      <c r="O29" s="300"/>
      <c r="P29" s="302"/>
      <c r="Q29" s="304"/>
      <c r="R29" s="304"/>
      <c r="S29" s="94"/>
      <c r="T29" s="94"/>
      <c r="U29" s="94"/>
    </row>
    <row r="30" spans="1:21" ht="39" customHeight="1" x14ac:dyDescent="0.25">
      <c r="A30" s="94"/>
      <c r="B30" s="282"/>
      <c r="C30" s="285"/>
      <c r="D30" s="316"/>
      <c r="E30" s="285"/>
      <c r="F30" s="291"/>
      <c r="G30" s="341"/>
      <c r="H30" s="319"/>
      <c r="I30" s="298"/>
      <c r="J30" s="309"/>
      <c r="K30" s="319"/>
      <c r="L30" s="322"/>
      <c r="M30" s="325"/>
      <c r="N30" s="298"/>
      <c r="O30" s="300"/>
      <c r="P30" s="302"/>
      <c r="Q30" s="304"/>
      <c r="R30" s="304"/>
      <c r="S30" s="94"/>
      <c r="T30" s="94"/>
      <c r="U30" s="94"/>
    </row>
    <row r="31" spans="1:21" ht="39" customHeight="1" x14ac:dyDescent="0.25">
      <c r="A31" s="94"/>
      <c r="B31" s="282"/>
      <c r="C31" s="285"/>
      <c r="D31" s="316"/>
      <c r="E31" s="285"/>
      <c r="F31" s="291"/>
      <c r="G31" s="306"/>
      <c r="H31" s="319"/>
      <c r="I31" s="328"/>
      <c r="J31" s="357"/>
      <c r="K31" s="319"/>
      <c r="L31" s="322"/>
      <c r="M31" s="325"/>
      <c r="N31" s="328"/>
      <c r="O31" s="300"/>
      <c r="P31" s="302"/>
      <c r="Q31" s="327"/>
      <c r="R31" s="327"/>
      <c r="S31" s="94"/>
      <c r="T31" s="94"/>
      <c r="U31" s="94"/>
    </row>
    <row r="32" spans="1:21" ht="39" hidden="1" customHeight="1" x14ac:dyDescent="0.25">
      <c r="A32" s="94"/>
      <c r="B32" s="339">
        <v>5</v>
      </c>
      <c r="C32" s="340"/>
      <c r="D32" s="340"/>
      <c r="E32" s="340"/>
      <c r="F32" s="340"/>
      <c r="G32" s="136"/>
      <c r="H32" s="335"/>
      <c r="I32" s="133"/>
      <c r="J32" s="309"/>
      <c r="K32" s="335"/>
      <c r="L32" s="336"/>
      <c r="M32" s="337"/>
      <c r="N32" s="338"/>
      <c r="O32" s="356">
        <f t="shared" ref="O32" si="6">IF(SUM(K32,N32)&gt;100%,"NO PERMITIDO",SUM(K32,N32))</f>
        <v>0</v>
      </c>
      <c r="P32" s="329">
        <f t="shared" ref="P32" si="7">H32*O32/100%</f>
        <v>0</v>
      </c>
      <c r="Q32" s="304"/>
      <c r="R32" s="304"/>
      <c r="S32" s="94"/>
      <c r="T32" s="94"/>
      <c r="U32" s="94"/>
    </row>
    <row r="33" spans="1:21" ht="39" hidden="1" customHeight="1" x14ac:dyDescent="0.25">
      <c r="A33" s="94"/>
      <c r="B33" s="339"/>
      <c r="C33" s="340"/>
      <c r="D33" s="340"/>
      <c r="E33" s="340"/>
      <c r="F33" s="340"/>
      <c r="G33" s="137"/>
      <c r="H33" s="335"/>
      <c r="I33" s="133"/>
      <c r="J33" s="309"/>
      <c r="K33" s="335"/>
      <c r="L33" s="336"/>
      <c r="M33" s="337"/>
      <c r="N33" s="338"/>
      <c r="O33" s="356"/>
      <c r="P33" s="329"/>
      <c r="Q33" s="304"/>
      <c r="R33" s="304"/>
      <c r="S33" s="94"/>
      <c r="T33" s="94"/>
      <c r="U33" s="94"/>
    </row>
    <row r="34" spans="1:21" ht="39" hidden="1" customHeight="1" x14ac:dyDescent="0.25">
      <c r="A34" s="94"/>
      <c r="B34" s="339"/>
      <c r="C34" s="340"/>
      <c r="D34" s="340"/>
      <c r="E34" s="340"/>
      <c r="F34" s="340"/>
      <c r="G34" s="136"/>
      <c r="H34" s="335"/>
      <c r="I34" s="133"/>
      <c r="J34" s="309"/>
      <c r="K34" s="335"/>
      <c r="L34" s="336"/>
      <c r="M34" s="337"/>
      <c r="N34" s="338"/>
      <c r="O34" s="356"/>
      <c r="P34" s="329"/>
      <c r="Q34" s="304"/>
      <c r="R34" s="304"/>
      <c r="S34" s="94"/>
      <c r="T34" s="94"/>
      <c r="U34" s="94"/>
    </row>
    <row r="35" spans="1:21" ht="39" hidden="1" customHeight="1" x14ac:dyDescent="0.25">
      <c r="A35" s="94"/>
      <c r="B35" s="339"/>
      <c r="C35" s="340"/>
      <c r="D35" s="340"/>
      <c r="E35" s="340"/>
      <c r="F35" s="340"/>
      <c r="G35" s="137"/>
      <c r="H35" s="335"/>
      <c r="I35" s="298"/>
      <c r="J35" s="309"/>
      <c r="K35" s="335"/>
      <c r="L35" s="336"/>
      <c r="M35" s="337"/>
      <c r="N35" s="338"/>
      <c r="O35" s="356"/>
      <c r="P35" s="329"/>
      <c r="Q35" s="304"/>
      <c r="R35" s="304"/>
      <c r="S35" s="94"/>
      <c r="T35" s="94"/>
      <c r="U35" s="94"/>
    </row>
    <row r="36" spans="1:21" ht="138" hidden="1" customHeight="1" x14ac:dyDescent="0.25">
      <c r="A36" s="94"/>
      <c r="B36" s="339"/>
      <c r="C36" s="340"/>
      <c r="D36" s="340"/>
      <c r="E36" s="340"/>
      <c r="F36" s="340"/>
      <c r="G36" s="137"/>
      <c r="H36" s="335"/>
      <c r="I36" s="298"/>
      <c r="J36" s="309"/>
      <c r="K36" s="335"/>
      <c r="L36" s="336"/>
      <c r="M36" s="337"/>
      <c r="N36" s="338"/>
      <c r="O36" s="356"/>
      <c r="P36" s="329"/>
      <c r="Q36" s="304"/>
      <c r="R36" s="304"/>
      <c r="S36" s="94"/>
      <c r="T36" s="94"/>
      <c r="U36" s="94"/>
    </row>
    <row r="37" spans="1:21" ht="138" hidden="1" customHeight="1" x14ac:dyDescent="0.25">
      <c r="A37" s="94"/>
      <c r="B37" s="339"/>
      <c r="C37" s="340"/>
      <c r="D37" s="340"/>
      <c r="E37" s="340"/>
      <c r="F37" s="340"/>
      <c r="G37" s="137"/>
      <c r="H37" s="335"/>
      <c r="I37" s="133"/>
      <c r="J37" s="309"/>
      <c r="K37" s="335"/>
      <c r="L37" s="336"/>
      <c r="M37" s="337"/>
      <c r="N37" s="338"/>
      <c r="O37" s="356"/>
      <c r="P37" s="329"/>
      <c r="Q37" s="304"/>
      <c r="R37" s="304"/>
      <c r="S37" s="94"/>
      <c r="T37" s="94"/>
      <c r="U37" s="94"/>
    </row>
    <row r="38" spans="1:21" ht="138" hidden="1" customHeight="1" x14ac:dyDescent="0.25">
      <c r="A38" s="94"/>
      <c r="B38" s="339"/>
      <c r="C38" s="340"/>
      <c r="D38" s="340"/>
      <c r="E38" s="340"/>
      <c r="F38" s="340"/>
      <c r="G38" s="137"/>
      <c r="H38" s="335"/>
      <c r="I38" s="133"/>
      <c r="J38" s="309"/>
      <c r="K38" s="335"/>
      <c r="L38" s="336"/>
      <c r="M38" s="337"/>
      <c r="N38" s="338"/>
      <c r="O38" s="356"/>
      <c r="P38" s="329"/>
      <c r="Q38" s="304"/>
      <c r="R38" s="304"/>
      <c r="S38" s="94"/>
      <c r="T38" s="94"/>
      <c r="U38" s="94"/>
    </row>
    <row r="39" spans="1:21" ht="27" customHeight="1" thickBot="1" x14ac:dyDescent="0.35">
      <c r="A39" s="94"/>
      <c r="B39" s="140" t="s">
        <v>48</v>
      </c>
      <c r="C39" s="138"/>
      <c r="D39" s="138"/>
      <c r="E39" s="139"/>
      <c r="F39" s="139"/>
      <c r="G39" s="139"/>
      <c r="H39" s="141">
        <f>IF(SUM(H11:H36)&gt;100%,"supera el 100%",SUM(H11:H36))</f>
        <v>1</v>
      </c>
      <c r="I39" s="142"/>
      <c r="J39" s="142"/>
      <c r="K39" s="142"/>
      <c r="L39" s="143"/>
      <c r="M39" s="143"/>
      <c r="N39" s="142"/>
      <c r="O39" s="143"/>
      <c r="P39" s="144">
        <f>SUM(P11:P36)</f>
        <v>0</v>
      </c>
      <c r="Q39" s="62"/>
      <c r="R39" s="72"/>
      <c r="S39" s="94"/>
      <c r="T39" s="94"/>
      <c r="U39" s="94"/>
    </row>
    <row r="40" spans="1:21" ht="27" customHeight="1" x14ac:dyDescent="0.25">
      <c r="A40" s="94"/>
      <c r="B40" s="330" t="s">
        <v>119</v>
      </c>
      <c r="C40" s="331"/>
      <c r="D40" s="331"/>
      <c r="E40" s="331"/>
      <c r="F40" s="331"/>
      <c r="G40" s="331"/>
      <c r="H40" s="331"/>
      <c r="I40" s="331"/>
      <c r="J40" s="331"/>
      <c r="K40" s="331"/>
      <c r="L40" s="331"/>
      <c r="M40" s="331"/>
      <c r="N40" s="331"/>
      <c r="O40" s="332"/>
      <c r="P40" s="67">
        <v>0</v>
      </c>
      <c r="Q40" s="333"/>
      <c r="R40" s="334"/>
      <c r="S40" s="94"/>
      <c r="T40" s="94"/>
      <c r="U40" s="94"/>
    </row>
    <row r="41" spans="1:21" ht="27" customHeight="1" x14ac:dyDescent="0.25">
      <c r="A41" s="94"/>
      <c r="B41" s="68"/>
      <c r="C41" s="65"/>
      <c r="D41" s="65"/>
      <c r="E41" s="65"/>
      <c r="F41" s="65"/>
      <c r="G41" s="65"/>
      <c r="H41" s="65"/>
      <c r="I41" s="65"/>
      <c r="J41" s="65"/>
      <c r="K41" s="65"/>
      <c r="L41" s="65"/>
      <c r="M41" s="64"/>
      <c r="N41" s="64"/>
      <c r="O41" s="64"/>
      <c r="P41" s="66">
        <f>SUM(P39:P40)</f>
        <v>0</v>
      </c>
      <c r="Q41" s="333"/>
      <c r="R41" s="334"/>
      <c r="S41" s="94"/>
      <c r="T41" s="94"/>
      <c r="U41" s="94"/>
    </row>
    <row r="42" spans="1:21" ht="27" customHeight="1" x14ac:dyDescent="0.25">
      <c r="A42" s="94"/>
      <c r="B42" s="69"/>
      <c r="C42" s="63"/>
      <c r="D42" s="63"/>
      <c r="E42" s="63"/>
      <c r="F42" s="64"/>
      <c r="G42" s="64"/>
      <c r="H42" s="64"/>
      <c r="I42" s="64"/>
      <c r="J42" s="64"/>
      <c r="K42" s="64"/>
      <c r="L42" s="64"/>
      <c r="M42" s="64"/>
      <c r="N42" s="64"/>
      <c r="O42" s="64"/>
      <c r="P42" s="64"/>
      <c r="Q42" s="333"/>
      <c r="R42" s="334"/>
      <c r="S42" s="94"/>
      <c r="T42" s="94"/>
      <c r="U42" s="94"/>
    </row>
    <row r="43" spans="1:21" ht="29.25" customHeight="1" thickBot="1" x14ac:dyDescent="0.3">
      <c r="A43" s="94"/>
      <c r="B43" s="99"/>
      <c r="C43" s="100"/>
      <c r="D43" s="70"/>
      <c r="E43" s="70"/>
      <c r="F43" s="100"/>
      <c r="G43" s="100"/>
      <c r="H43" s="70"/>
      <c r="I43" s="70"/>
      <c r="J43" s="70"/>
      <c r="K43" s="70"/>
      <c r="L43" s="70"/>
      <c r="M43" s="70"/>
      <c r="N43" s="70"/>
      <c r="O43" s="70"/>
      <c r="P43" s="101"/>
      <c r="Q43" s="70"/>
      <c r="R43" s="102"/>
      <c r="S43" s="94"/>
      <c r="T43" s="94"/>
      <c r="U43" s="94"/>
    </row>
    <row r="44" spans="1:21" ht="48.75" customHeight="1" x14ac:dyDescent="0.25">
      <c r="A44" s="94"/>
      <c r="B44" s="99"/>
      <c r="C44" s="119" t="s">
        <v>120</v>
      </c>
      <c r="D44" s="342"/>
      <c r="E44" s="342"/>
      <c r="F44" s="70"/>
      <c r="G44" s="343"/>
      <c r="H44" s="344"/>
      <c r="I44" s="344"/>
      <c r="J44" s="345"/>
      <c r="K44" s="103"/>
      <c r="L44" s="346"/>
      <c r="M44" s="347"/>
      <c r="N44" s="347"/>
      <c r="O44" s="348"/>
      <c r="P44" s="104"/>
      <c r="Q44" s="105"/>
      <c r="R44" s="106"/>
      <c r="S44" s="94"/>
      <c r="T44" s="94"/>
      <c r="U44" s="94"/>
    </row>
    <row r="45" spans="1:21" ht="48" customHeight="1" thickBot="1" x14ac:dyDescent="0.3">
      <c r="A45" s="94"/>
      <c r="B45" s="99"/>
      <c r="C45" s="119" t="s">
        <v>121</v>
      </c>
      <c r="D45" s="349"/>
      <c r="E45" s="349"/>
      <c r="F45" s="70"/>
      <c r="G45" s="350" t="s">
        <v>198</v>
      </c>
      <c r="H45" s="351"/>
      <c r="I45" s="351"/>
      <c r="J45" s="352"/>
      <c r="K45" s="103"/>
      <c r="L45" s="353" t="s">
        <v>122</v>
      </c>
      <c r="M45" s="354"/>
      <c r="N45" s="354"/>
      <c r="O45" s="355"/>
      <c r="P45" s="107"/>
      <c r="Q45" s="108"/>
      <c r="R45" s="109"/>
      <c r="S45" s="94"/>
      <c r="T45" s="94"/>
      <c r="U45" s="94"/>
    </row>
    <row r="46" spans="1:21" ht="27" thickBot="1" x14ac:dyDescent="0.3">
      <c r="A46" s="94"/>
      <c r="B46" s="110"/>
      <c r="C46" s="111"/>
      <c r="D46" s="71"/>
      <c r="E46" s="71"/>
      <c r="F46" s="71"/>
      <c r="G46" s="71"/>
      <c r="H46" s="71"/>
      <c r="I46" s="71"/>
      <c r="J46" s="71"/>
      <c r="K46" s="71"/>
      <c r="L46" s="71"/>
      <c r="M46" s="71"/>
      <c r="N46" s="71"/>
      <c r="O46" s="71"/>
      <c r="P46" s="112"/>
      <c r="Q46" s="71"/>
      <c r="R46" s="113"/>
      <c r="S46" s="94"/>
      <c r="T46" s="94"/>
      <c r="U46" s="94"/>
    </row>
    <row r="47" spans="1:21" ht="26.25" x14ac:dyDescent="0.25">
      <c r="A47" s="94"/>
      <c r="B47" s="94"/>
      <c r="C47" s="94"/>
      <c r="D47" s="94"/>
      <c r="E47" s="94"/>
      <c r="F47" s="94"/>
      <c r="G47" s="94"/>
      <c r="H47" s="94"/>
      <c r="I47" s="94"/>
      <c r="J47" s="94"/>
      <c r="K47" s="94"/>
      <c r="L47" s="94"/>
      <c r="M47" s="94"/>
      <c r="N47" s="94"/>
      <c r="O47" s="94"/>
      <c r="P47" s="94"/>
      <c r="Q47" s="94"/>
      <c r="R47" s="94"/>
      <c r="S47" s="94"/>
      <c r="T47" s="94"/>
      <c r="U47" s="94"/>
    </row>
    <row r="48" spans="1:21" ht="26.25" x14ac:dyDescent="0.25">
      <c r="A48" s="94"/>
      <c r="B48" s="94"/>
      <c r="C48" s="94"/>
      <c r="D48" s="94"/>
      <c r="E48" s="94"/>
      <c r="F48" s="94"/>
      <c r="G48" s="94"/>
      <c r="H48" s="94"/>
      <c r="I48" s="94"/>
      <c r="J48" s="94"/>
      <c r="K48" s="94"/>
      <c r="L48" s="94"/>
      <c r="M48" s="94"/>
      <c r="N48" s="94"/>
      <c r="O48" s="94"/>
      <c r="P48" s="94"/>
      <c r="Q48" s="94"/>
      <c r="R48" s="94"/>
      <c r="S48" s="94"/>
      <c r="T48" s="94"/>
      <c r="U48" s="94"/>
    </row>
  </sheetData>
  <mergeCells count="110">
    <mergeCell ref="G16:G20"/>
    <mergeCell ref="G27:G31"/>
    <mergeCell ref="D44:E44"/>
    <mergeCell ref="G44:J44"/>
    <mergeCell ref="L44:O44"/>
    <mergeCell ref="D45:E45"/>
    <mergeCell ref="G45:J45"/>
    <mergeCell ref="L45:O45"/>
    <mergeCell ref="O32:O38"/>
    <mergeCell ref="H27:H31"/>
    <mergeCell ref="J27:J31"/>
    <mergeCell ref="K27:K31"/>
    <mergeCell ref="L27:L31"/>
    <mergeCell ref="P32:P38"/>
    <mergeCell ref="Q32:Q38"/>
    <mergeCell ref="R32:R38"/>
    <mergeCell ref="I35:I36"/>
    <mergeCell ref="B40:O40"/>
    <mergeCell ref="Q40:R42"/>
    <mergeCell ref="H32:H38"/>
    <mergeCell ref="J32:J38"/>
    <mergeCell ref="K32:K38"/>
    <mergeCell ref="L32:L38"/>
    <mergeCell ref="M32:M38"/>
    <mergeCell ref="N32:N38"/>
    <mergeCell ref="B32:B38"/>
    <mergeCell ref="C32:C38"/>
    <mergeCell ref="D32:D38"/>
    <mergeCell ref="E32:E38"/>
    <mergeCell ref="F32:F38"/>
    <mergeCell ref="R21:R26"/>
    <mergeCell ref="I24:I26"/>
    <mergeCell ref="B27:B31"/>
    <mergeCell ref="C27:C31"/>
    <mergeCell ref="D27:D31"/>
    <mergeCell ref="E27:E31"/>
    <mergeCell ref="F27:F31"/>
    <mergeCell ref="H21:H26"/>
    <mergeCell ref="J21:J26"/>
    <mergeCell ref="K21:K26"/>
    <mergeCell ref="L21:L26"/>
    <mergeCell ref="M21:M26"/>
    <mergeCell ref="N21:N26"/>
    <mergeCell ref="O27:O31"/>
    <mergeCell ref="P27:P31"/>
    <mergeCell ref="Q27:Q31"/>
    <mergeCell ref="R27:R31"/>
    <mergeCell ref="I30:I31"/>
    <mergeCell ref="M27:M31"/>
    <mergeCell ref="N27:N31"/>
    <mergeCell ref="P16:P20"/>
    <mergeCell ref="Q16:Q20"/>
    <mergeCell ref="R16:R20"/>
    <mergeCell ref="I18:I20"/>
    <mergeCell ref="B21:B26"/>
    <mergeCell ref="C21:C26"/>
    <mergeCell ref="D21:D26"/>
    <mergeCell ref="E21:E26"/>
    <mergeCell ref="F21:F26"/>
    <mergeCell ref="J16:J20"/>
    <mergeCell ref="K16:K20"/>
    <mergeCell ref="L16:L20"/>
    <mergeCell ref="M16:M20"/>
    <mergeCell ref="N16:N20"/>
    <mergeCell ref="O16:O20"/>
    <mergeCell ref="B16:B20"/>
    <mergeCell ref="C16:C20"/>
    <mergeCell ref="D16:D20"/>
    <mergeCell ref="E16:E20"/>
    <mergeCell ref="F16:F20"/>
    <mergeCell ref="H16:H20"/>
    <mergeCell ref="O21:O26"/>
    <mergeCell ref="P21:P26"/>
    <mergeCell ref="Q21:Q26"/>
    <mergeCell ref="N11:N15"/>
    <mergeCell ref="O11:O15"/>
    <mergeCell ref="P11:P15"/>
    <mergeCell ref="Q11:Q15"/>
    <mergeCell ref="R11:R15"/>
    <mergeCell ref="G14:G15"/>
    <mergeCell ref="H11:H15"/>
    <mergeCell ref="I11:I12"/>
    <mergeCell ref="J11:J15"/>
    <mergeCell ref="K11:K15"/>
    <mergeCell ref="L11:L15"/>
    <mergeCell ref="M11:M15"/>
    <mergeCell ref="B11:B15"/>
    <mergeCell ref="C11:C15"/>
    <mergeCell ref="D11:D15"/>
    <mergeCell ref="E11:E15"/>
    <mergeCell ref="F11:F15"/>
    <mergeCell ref="B9:B10"/>
    <mergeCell ref="C9:C10"/>
    <mergeCell ref="D9:D10"/>
    <mergeCell ref="E9:E10"/>
    <mergeCell ref="F9:F10"/>
    <mergeCell ref="B7:R7"/>
    <mergeCell ref="B8:H8"/>
    <mergeCell ref="K8:N8"/>
    <mergeCell ref="O8:R8"/>
    <mergeCell ref="D2:O2"/>
    <mergeCell ref="D3:O3"/>
    <mergeCell ref="D4:O4"/>
    <mergeCell ref="D5:O5"/>
    <mergeCell ref="H9:I10"/>
    <mergeCell ref="J9:N9"/>
    <mergeCell ref="O9:O10"/>
    <mergeCell ref="P9:P10"/>
    <mergeCell ref="Q9:R9"/>
    <mergeCell ref="G9:G10"/>
  </mergeCells>
  <conditionalFormatting sqref="O11 O16 O21 O27 O32">
    <cfRule type="cellIs" dxfId="10" priority="1" operator="greaterThan">
      <formula>100</formula>
    </cfRule>
  </conditionalFormatting>
  <dataValidations count="1">
    <dataValidation allowBlank="1" showInputMessage="1" showErrorMessage="1" errorTitle="error" error="solo datos númericos" sqref="H11:H32"/>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U42"/>
  <sheetViews>
    <sheetView showGridLines="0" tabSelected="1" view="pageBreakPreview" topLeftCell="J1" zoomScale="40" zoomScaleNormal="50" zoomScaleSheetLayoutView="40" zoomScalePageLayoutView="50" workbookViewId="0">
      <selection activeCell="Q38" sqref="Q38"/>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57" style="52" customWidth="1"/>
    <col min="5" max="5" width="28.85546875" style="52" customWidth="1"/>
    <col min="6" max="6" width="29.7109375" style="52" customWidth="1"/>
    <col min="7" max="7" width="99.140625" style="52" customWidth="1"/>
    <col min="8" max="8" width="26.28515625"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94"/>
      <c r="B2" s="95"/>
      <c r="C2" s="96"/>
      <c r="D2" s="96"/>
      <c r="E2" s="96"/>
      <c r="F2" s="358"/>
      <c r="G2" s="115"/>
      <c r="H2" s="360"/>
      <c r="I2" s="116"/>
      <c r="J2" s="116"/>
      <c r="K2" s="96"/>
      <c r="L2" s="96"/>
      <c r="M2" s="96"/>
      <c r="N2" s="96"/>
      <c r="O2" s="96"/>
      <c r="P2" s="97"/>
      <c r="Q2" s="96"/>
      <c r="R2" s="96"/>
      <c r="S2" s="94"/>
      <c r="T2" s="94"/>
      <c r="U2" s="94"/>
    </row>
    <row r="3" spans="1:21" ht="7.5" hidden="1" customHeight="1" x14ac:dyDescent="0.25">
      <c r="A3" s="94"/>
      <c r="B3" s="95"/>
      <c r="C3" s="96"/>
      <c r="D3" s="96"/>
      <c r="E3" s="96"/>
      <c r="F3" s="359"/>
      <c r="G3" s="117"/>
      <c r="H3" s="360"/>
      <c r="I3" s="116"/>
      <c r="J3" s="116"/>
      <c r="K3" s="96"/>
      <c r="L3" s="96"/>
      <c r="M3" s="96"/>
      <c r="N3" s="96"/>
      <c r="O3" s="96"/>
      <c r="P3" s="97"/>
      <c r="Q3" s="96"/>
      <c r="R3" s="96"/>
      <c r="S3" s="94"/>
      <c r="T3" s="94"/>
      <c r="U3" s="94"/>
    </row>
    <row r="4" spans="1:21" ht="27" hidden="1" thickBot="1" x14ac:dyDescent="0.3">
      <c r="A4" s="94"/>
      <c r="B4" s="95"/>
      <c r="C4" s="96"/>
      <c r="D4" s="96"/>
      <c r="E4" s="96"/>
      <c r="F4" s="96"/>
      <c r="G4" s="96"/>
      <c r="H4" s="96"/>
      <c r="I4" s="96"/>
      <c r="J4" s="96"/>
      <c r="K4" s="96"/>
      <c r="L4" s="96"/>
      <c r="M4" s="96"/>
      <c r="N4" s="96"/>
      <c r="O4" s="96"/>
      <c r="P4" s="97"/>
      <c r="Q4" s="96"/>
      <c r="R4" s="96"/>
      <c r="S4" s="94"/>
      <c r="T4" s="94"/>
      <c r="U4" s="94"/>
    </row>
    <row r="5" spans="1:21" ht="50.1" customHeight="1" x14ac:dyDescent="0.25">
      <c r="A5" s="94"/>
      <c r="B5" s="361"/>
      <c r="C5" s="362"/>
      <c r="D5" s="363"/>
      <c r="E5" s="370" t="s">
        <v>199</v>
      </c>
      <c r="F5" s="371"/>
      <c r="G5" s="371"/>
      <c r="H5" s="371"/>
      <c r="I5" s="371"/>
      <c r="J5" s="371"/>
      <c r="K5" s="371"/>
      <c r="L5" s="371"/>
      <c r="M5" s="371"/>
      <c r="N5" s="371"/>
      <c r="O5" s="372"/>
      <c r="P5" s="373" t="s">
        <v>200</v>
      </c>
      <c r="Q5" s="374"/>
      <c r="R5" s="375"/>
      <c r="S5" s="94"/>
      <c r="T5" s="94"/>
      <c r="U5" s="94"/>
    </row>
    <row r="6" spans="1:21" ht="50.1" customHeight="1" x14ac:dyDescent="0.25">
      <c r="A6" s="94"/>
      <c r="B6" s="364"/>
      <c r="C6" s="365"/>
      <c r="D6" s="366"/>
      <c r="E6" s="376" t="s">
        <v>201</v>
      </c>
      <c r="F6" s="377"/>
      <c r="G6" s="377"/>
      <c r="H6" s="377"/>
      <c r="I6" s="377"/>
      <c r="J6" s="377"/>
      <c r="K6" s="377"/>
      <c r="L6" s="377"/>
      <c r="M6" s="377"/>
      <c r="N6" s="377"/>
      <c r="O6" s="378"/>
      <c r="P6" s="379" t="s">
        <v>202</v>
      </c>
      <c r="Q6" s="380"/>
      <c r="R6" s="381"/>
      <c r="S6" s="94"/>
      <c r="T6" s="94"/>
      <c r="U6" s="94"/>
    </row>
    <row r="7" spans="1:21" ht="50.1" customHeight="1" x14ac:dyDescent="0.25">
      <c r="A7" s="94"/>
      <c r="B7" s="364"/>
      <c r="C7" s="365"/>
      <c r="D7" s="366"/>
      <c r="E7" s="376" t="s">
        <v>203</v>
      </c>
      <c r="F7" s="377"/>
      <c r="G7" s="377"/>
      <c r="H7" s="377"/>
      <c r="I7" s="377"/>
      <c r="J7" s="377"/>
      <c r="K7" s="377"/>
      <c r="L7" s="377"/>
      <c r="M7" s="377"/>
      <c r="N7" s="377"/>
      <c r="O7" s="378"/>
      <c r="P7" s="379" t="s">
        <v>204</v>
      </c>
      <c r="Q7" s="380"/>
      <c r="R7" s="381"/>
      <c r="S7" s="94"/>
      <c r="T7" s="94"/>
      <c r="U7" s="94"/>
    </row>
    <row r="8" spans="1:21" ht="50.1" customHeight="1" thickBot="1" x14ac:dyDescent="0.3">
      <c r="A8" s="94"/>
      <c r="B8" s="367"/>
      <c r="C8" s="368"/>
      <c r="D8" s="369"/>
      <c r="E8" s="382" t="s">
        <v>205</v>
      </c>
      <c r="F8" s="383"/>
      <c r="G8" s="383"/>
      <c r="H8" s="383"/>
      <c r="I8" s="383"/>
      <c r="J8" s="383"/>
      <c r="K8" s="383"/>
      <c r="L8" s="383"/>
      <c r="M8" s="383"/>
      <c r="N8" s="383"/>
      <c r="O8" s="384"/>
      <c r="P8" s="385" t="s">
        <v>207</v>
      </c>
      <c r="Q8" s="386"/>
      <c r="R8" s="387"/>
      <c r="S8" s="94"/>
      <c r="T8" s="94"/>
      <c r="U8" s="94"/>
    </row>
    <row r="9" spans="1:21" ht="27" thickBot="1" x14ac:dyDescent="0.3">
      <c r="A9" s="94"/>
      <c r="B9" s="95"/>
      <c r="C9" s="96"/>
      <c r="D9" s="96"/>
      <c r="E9" s="96"/>
      <c r="F9" s="96"/>
      <c r="G9" s="96"/>
      <c r="H9" s="96"/>
      <c r="I9" s="96"/>
      <c r="J9" s="96"/>
      <c r="K9" s="96"/>
      <c r="L9" s="96"/>
      <c r="M9" s="96"/>
      <c r="N9" s="96"/>
      <c r="O9" s="96"/>
      <c r="P9" s="97"/>
      <c r="Q9" s="96"/>
      <c r="R9" s="96"/>
      <c r="S9" s="94"/>
      <c r="T9" s="94"/>
      <c r="U9" s="94"/>
    </row>
    <row r="10" spans="1:21" ht="64.5" customHeight="1" thickBot="1" x14ac:dyDescent="0.3">
      <c r="A10" s="94"/>
      <c r="B10" s="258" t="s">
        <v>180</v>
      </c>
      <c r="C10" s="259"/>
      <c r="D10" s="259"/>
      <c r="E10" s="259"/>
      <c r="F10" s="259"/>
      <c r="G10" s="259"/>
      <c r="H10" s="259"/>
      <c r="I10" s="259"/>
      <c r="J10" s="259"/>
      <c r="K10" s="259"/>
      <c r="L10" s="259"/>
      <c r="M10" s="259"/>
      <c r="N10" s="259"/>
      <c r="O10" s="259"/>
      <c r="P10" s="259"/>
      <c r="Q10" s="259"/>
      <c r="R10" s="260"/>
      <c r="S10" s="94"/>
      <c r="T10" s="94"/>
      <c r="U10" s="94"/>
    </row>
    <row r="11" spans="1:21" ht="35.25" customHeight="1" thickBot="1" x14ac:dyDescent="0.3">
      <c r="A11" s="94"/>
      <c r="B11" s="261" t="s">
        <v>102</v>
      </c>
      <c r="C11" s="262"/>
      <c r="D11" s="262"/>
      <c r="E11" s="262"/>
      <c r="F11" s="262"/>
      <c r="G11" s="262"/>
      <c r="H11" s="263"/>
      <c r="I11" s="154"/>
      <c r="J11" s="154"/>
      <c r="K11" s="262"/>
      <c r="L11" s="262"/>
      <c r="M11" s="262"/>
      <c r="N11" s="263"/>
      <c r="O11" s="261" t="s">
        <v>103</v>
      </c>
      <c r="P11" s="264"/>
      <c r="Q11" s="264"/>
      <c r="R11" s="265"/>
      <c r="S11" s="94"/>
      <c r="T11" s="94"/>
      <c r="U11" s="94"/>
    </row>
    <row r="12" spans="1:21" s="56" customFormat="1" ht="56.25" customHeight="1" thickBot="1" x14ac:dyDescent="0.5">
      <c r="A12" s="94"/>
      <c r="B12" s="294" t="s">
        <v>17</v>
      </c>
      <c r="C12" s="295" t="s">
        <v>104</v>
      </c>
      <c r="D12" s="279" t="s">
        <v>105</v>
      </c>
      <c r="E12" s="279" t="s">
        <v>106</v>
      </c>
      <c r="F12" s="279" t="s">
        <v>107</v>
      </c>
      <c r="G12" s="279" t="s">
        <v>74</v>
      </c>
      <c r="H12" s="272" t="s">
        <v>108</v>
      </c>
      <c r="I12" s="273"/>
      <c r="J12" s="276" t="s">
        <v>109</v>
      </c>
      <c r="K12" s="277"/>
      <c r="L12" s="277"/>
      <c r="M12" s="277"/>
      <c r="N12" s="278"/>
      <c r="O12" s="279" t="s">
        <v>110</v>
      </c>
      <c r="P12" s="280" t="s">
        <v>111</v>
      </c>
      <c r="Q12" s="279" t="s">
        <v>100</v>
      </c>
      <c r="R12" s="279"/>
      <c r="S12" s="94"/>
      <c r="T12" s="94"/>
      <c r="U12" s="94"/>
    </row>
    <row r="13" spans="1:21" s="57" customFormat="1" ht="129" customHeight="1" thickBot="1" x14ac:dyDescent="0.5">
      <c r="A13" s="94"/>
      <c r="B13" s="294"/>
      <c r="C13" s="296"/>
      <c r="D13" s="279"/>
      <c r="E13" s="279"/>
      <c r="F13" s="279"/>
      <c r="G13" s="279"/>
      <c r="H13" s="274"/>
      <c r="I13" s="275"/>
      <c r="J13" s="153" t="s">
        <v>112</v>
      </c>
      <c r="K13" s="153" t="s">
        <v>113</v>
      </c>
      <c r="L13" s="153" t="s">
        <v>114</v>
      </c>
      <c r="M13" s="153" t="s">
        <v>115</v>
      </c>
      <c r="N13" s="153" t="s">
        <v>116</v>
      </c>
      <c r="O13" s="279"/>
      <c r="P13" s="280"/>
      <c r="Q13" s="98" t="s">
        <v>117</v>
      </c>
      <c r="R13" s="98" t="s">
        <v>118</v>
      </c>
      <c r="S13" s="94"/>
      <c r="T13" s="94"/>
      <c r="U13" s="94"/>
    </row>
    <row r="14" spans="1:21" ht="91.5" customHeight="1" x14ac:dyDescent="0.25">
      <c r="A14" s="94"/>
      <c r="B14" s="281">
        <v>1</v>
      </c>
      <c r="C14" s="409" t="s">
        <v>239</v>
      </c>
      <c r="D14" s="410" t="s">
        <v>253</v>
      </c>
      <c r="E14" s="412" t="s">
        <v>255</v>
      </c>
      <c r="F14" s="414" t="s">
        <v>248</v>
      </c>
      <c r="G14" s="178" t="s">
        <v>244</v>
      </c>
      <c r="H14" s="405">
        <v>0.3</v>
      </c>
      <c r="I14" s="403"/>
      <c r="J14" s="502">
        <v>0.3</v>
      </c>
      <c r="K14" s="503">
        <v>1</v>
      </c>
      <c r="L14" s="409"/>
      <c r="M14" s="504">
        <v>0.7</v>
      </c>
      <c r="N14" s="504"/>
      <c r="O14" s="388">
        <v>0.15</v>
      </c>
      <c r="P14" s="514">
        <f>H14*O14/100%</f>
        <v>4.4999999999999998E-2</v>
      </c>
      <c r="Q14" s="391"/>
      <c r="R14" s="393"/>
      <c r="S14" s="94"/>
      <c r="T14" s="94"/>
      <c r="U14" s="94"/>
    </row>
    <row r="15" spans="1:21" ht="68.25" customHeight="1" x14ac:dyDescent="0.25">
      <c r="A15" s="94"/>
      <c r="B15" s="282"/>
      <c r="C15" s="396"/>
      <c r="D15" s="411"/>
      <c r="E15" s="413"/>
      <c r="F15" s="413"/>
      <c r="G15" s="179" t="s">
        <v>245</v>
      </c>
      <c r="H15" s="406"/>
      <c r="I15" s="404"/>
      <c r="J15" s="505"/>
      <c r="K15" s="506"/>
      <c r="L15" s="396"/>
      <c r="M15" s="507"/>
      <c r="N15" s="507"/>
      <c r="O15" s="389"/>
      <c r="P15" s="515"/>
      <c r="Q15" s="392"/>
      <c r="R15" s="394"/>
      <c r="S15" s="94"/>
      <c r="T15" s="94"/>
      <c r="U15" s="94"/>
    </row>
    <row r="16" spans="1:21" ht="68.25" customHeight="1" x14ac:dyDescent="0.25">
      <c r="A16" s="94"/>
      <c r="B16" s="282"/>
      <c r="C16" s="396"/>
      <c r="D16" s="411"/>
      <c r="E16" s="413"/>
      <c r="F16" s="413"/>
      <c r="G16" s="179" t="s">
        <v>247</v>
      </c>
      <c r="H16" s="406"/>
      <c r="I16" s="171"/>
      <c r="J16" s="505"/>
      <c r="K16" s="506"/>
      <c r="L16" s="396"/>
      <c r="M16" s="507"/>
      <c r="N16" s="507"/>
      <c r="O16" s="389"/>
      <c r="P16" s="515"/>
      <c r="Q16" s="392"/>
      <c r="R16" s="394"/>
      <c r="S16" s="94"/>
      <c r="T16" s="94"/>
      <c r="U16" s="94"/>
    </row>
    <row r="17" spans="1:21" ht="68.25" customHeight="1" thickBot="1" x14ac:dyDescent="0.3">
      <c r="A17" s="94"/>
      <c r="B17" s="282"/>
      <c r="C17" s="396"/>
      <c r="D17" s="411"/>
      <c r="E17" s="413"/>
      <c r="F17" s="413"/>
      <c r="G17" s="179" t="s">
        <v>246</v>
      </c>
      <c r="H17" s="406"/>
      <c r="I17" s="171"/>
      <c r="J17" s="505"/>
      <c r="K17" s="506"/>
      <c r="L17" s="396"/>
      <c r="M17" s="507"/>
      <c r="N17" s="507"/>
      <c r="O17" s="389"/>
      <c r="P17" s="516"/>
      <c r="Q17" s="392"/>
      <c r="R17" s="394"/>
      <c r="S17" s="94"/>
      <c r="T17" s="94"/>
      <c r="U17" s="94"/>
    </row>
    <row r="18" spans="1:21" ht="81.75" customHeight="1" x14ac:dyDescent="0.25">
      <c r="A18" s="94"/>
      <c r="B18" s="313">
        <v>2</v>
      </c>
      <c r="C18" s="395" t="s">
        <v>235</v>
      </c>
      <c r="D18" s="397" t="s">
        <v>240</v>
      </c>
      <c r="E18" s="395" t="s">
        <v>241</v>
      </c>
      <c r="F18" s="399" t="s">
        <v>248</v>
      </c>
      <c r="G18" s="172" t="s">
        <v>249</v>
      </c>
      <c r="H18" s="401">
        <v>0.1</v>
      </c>
      <c r="I18" s="156"/>
      <c r="J18" s="508">
        <v>0.3</v>
      </c>
      <c r="K18" s="509">
        <v>1</v>
      </c>
      <c r="L18" s="510"/>
      <c r="M18" s="511">
        <v>0.7</v>
      </c>
      <c r="N18" s="428"/>
      <c r="O18" s="388">
        <v>0.05</v>
      </c>
      <c r="P18" s="390">
        <v>4.4999999999999998E-2</v>
      </c>
      <c r="Q18" s="415"/>
      <c r="R18" s="416"/>
      <c r="S18" s="94"/>
      <c r="T18" s="94"/>
      <c r="U18" s="94"/>
    </row>
    <row r="19" spans="1:21" ht="85.5" customHeight="1" thickBot="1" x14ac:dyDescent="0.3">
      <c r="A19" s="94"/>
      <c r="B19" s="282"/>
      <c r="C19" s="396"/>
      <c r="D19" s="398"/>
      <c r="E19" s="396"/>
      <c r="F19" s="400"/>
      <c r="G19" s="173" t="s">
        <v>250</v>
      </c>
      <c r="H19" s="402"/>
      <c r="I19" s="176"/>
      <c r="J19" s="508"/>
      <c r="K19" s="512"/>
      <c r="L19" s="513"/>
      <c r="M19" s="507"/>
      <c r="N19" s="428"/>
      <c r="O19" s="389"/>
      <c r="P19" s="517"/>
      <c r="Q19" s="415"/>
      <c r="R19" s="415"/>
      <c r="S19" s="94"/>
      <c r="T19" s="94"/>
      <c r="U19" s="94"/>
    </row>
    <row r="20" spans="1:21" ht="94.5" customHeight="1" x14ac:dyDescent="0.25">
      <c r="A20" s="94"/>
      <c r="B20" s="313">
        <v>3</v>
      </c>
      <c r="C20" s="395" t="s">
        <v>236</v>
      </c>
      <c r="D20" s="417" t="s">
        <v>242</v>
      </c>
      <c r="E20" s="395" t="s">
        <v>243</v>
      </c>
      <c r="F20" s="414" t="s">
        <v>248</v>
      </c>
      <c r="G20" s="173" t="s">
        <v>251</v>
      </c>
      <c r="H20" s="401">
        <v>0.1</v>
      </c>
      <c r="I20" s="157"/>
      <c r="J20" s="508">
        <v>0.3</v>
      </c>
      <c r="K20" s="509">
        <v>1</v>
      </c>
      <c r="L20" s="510"/>
      <c r="M20" s="511">
        <v>0.7</v>
      </c>
      <c r="N20" s="428"/>
      <c r="O20" s="388">
        <v>0.1</v>
      </c>
      <c r="P20" s="390">
        <v>4.4999999999999998E-2</v>
      </c>
      <c r="Q20" s="415"/>
      <c r="R20" s="416"/>
      <c r="S20" s="94"/>
      <c r="T20" s="94"/>
      <c r="U20" s="94"/>
    </row>
    <row r="21" spans="1:21" ht="90" customHeight="1" thickBot="1" x14ac:dyDescent="0.3">
      <c r="A21" s="94"/>
      <c r="B21" s="282"/>
      <c r="C21" s="396"/>
      <c r="D21" s="418"/>
      <c r="E21" s="396"/>
      <c r="F21" s="419"/>
      <c r="G21" s="173" t="s">
        <v>252</v>
      </c>
      <c r="H21" s="402"/>
      <c r="I21" s="170"/>
      <c r="J21" s="508"/>
      <c r="K21" s="512"/>
      <c r="L21" s="513"/>
      <c r="M21" s="507"/>
      <c r="N21" s="428"/>
      <c r="O21" s="389"/>
      <c r="P21" s="517"/>
      <c r="Q21" s="415"/>
      <c r="R21" s="415"/>
      <c r="S21" s="94"/>
      <c r="T21" s="94"/>
      <c r="U21" s="94"/>
    </row>
    <row r="22" spans="1:21" ht="65.25" customHeight="1" x14ac:dyDescent="0.25">
      <c r="A22" s="94"/>
      <c r="B22" s="313">
        <v>4</v>
      </c>
      <c r="C22" s="395" t="s">
        <v>238</v>
      </c>
      <c r="D22" s="397" t="s">
        <v>254</v>
      </c>
      <c r="E22" s="395" t="s">
        <v>256</v>
      </c>
      <c r="F22" s="414" t="s">
        <v>248</v>
      </c>
      <c r="G22" s="173" t="s">
        <v>257</v>
      </c>
      <c r="H22" s="401">
        <v>0.5</v>
      </c>
      <c r="I22" s="157"/>
      <c r="J22" s="508">
        <v>0.3</v>
      </c>
      <c r="K22" s="511">
        <v>1</v>
      </c>
      <c r="L22" s="510"/>
      <c r="M22" s="504">
        <v>0.7</v>
      </c>
      <c r="N22" s="428"/>
      <c r="O22" s="388">
        <v>0.25</v>
      </c>
      <c r="P22" s="514">
        <f>H22*O22/100%</f>
        <v>0.125</v>
      </c>
      <c r="Q22" s="415"/>
      <c r="R22" s="416"/>
      <c r="S22" s="94"/>
      <c r="T22" s="94"/>
      <c r="U22" s="94"/>
    </row>
    <row r="23" spans="1:21" ht="60" customHeight="1" x14ac:dyDescent="0.25">
      <c r="A23" s="94"/>
      <c r="B23" s="282"/>
      <c r="C23" s="396"/>
      <c r="D23" s="398"/>
      <c r="E23" s="396"/>
      <c r="F23" s="419"/>
      <c r="G23" s="173" t="s">
        <v>259</v>
      </c>
      <c r="H23" s="402"/>
      <c r="I23" s="157"/>
      <c r="J23" s="508"/>
      <c r="K23" s="507"/>
      <c r="L23" s="513"/>
      <c r="M23" s="507"/>
      <c r="N23" s="428"/>
      <c r="O23" s="389"/>
      <c r="P23" s="515"/>
      <c r="Q23" s="415"/>
      <c r="R23" s="415"/>
      <c r="S23" s="94"/>
      <c r="T23" s="94"/>
      <c r="U23" s="94"/>
    </row>
    <row r="24" spans="1:21" ht="60" customHeight="1" x14ac:dyDescent="0.25">
      <c r="A24" s="94"/>
      <c r="B24" s="282"/>
      <c r="C24" s="396"/>
      <c r="D24" s="398"/>
      <c r="E24" s="396"/>
      <c r="F24" s="419"/>
      <c r="G24" s="173" t="s">
        <v>260</v>
      </c>
      <c r="H24" s="402"/>
      <c r="I24" s="157"/>
      <c r="J24" s="508"/>
      <c r="K24" s="507"/>
      <c r="L24" s="513"/>
      <c r="M24" s="507"/>
      <c r="N24" s="428"/>
      <c r="O24" s="389"/>
      <c r="P24" s="515"/>
      <c r="Q24" s="415"/>
      <c r="R24" s="415"/>
      <c r="S24" s="94"/>
      <c r="T24" s="94"/>
      <c r="U24" s="94"/>
    </row>
    <row r="25" spans="1:21" ht="60" customHeight="1" thickBot="1" x14ac:dyDescent="0.3">
      <c r="A25" s="94"/>
      <c r="B25" s="282"/>
      <c r="C25" s="396"/>
      <c r="D25" s="398"/>
      <c r="E25" s="396"/>
      <c r="F25" s="419"/>
      <c r="G25" s="173" t="s">
        <v>258</v>
      </c>
      <c r="H25" s="402"/>
      <c r="I25" s="170"/>
      <c r="J25" s="508"/>
      <c r="K25" s="507"/>
      <c r="L25" s="513"/>
      <c r="M25" s="507"/>
      <c r="N25" s="428"/>
      <c r="O25" s="389"/>
      <c r="P25" s="516"/>
      <c r="Q25" s="415"/>
      <c r="R25" s="415"/>
      <c r="S25" s="94"/>
      <c r="T25" s="94"/>
      <c r="U25" s="94"/>
    </row>
    <row r="26" spans="1:21" ht="39" hidden="1" customHeight="1" x14ac:dyDescent="0.25">
      <c r="A26" s="94"/>
      <c r="B26" s="339">
        <v>5</v>
      </c>
      <c r="C26" s="433"/>
      <c r="D26" s="433"/>
      <c r="E26" s="433"/>
      <c r="F26" s="433"/>
      <c r="G26" s="155"/>
      <c r="H26" s="426"/>
      <c r="I26" s="158"/>
      <c r="J26" s="425"/>
      <c r="K26" s="426"/>
      <c r="L26" s="427"/>
      <c r="M26" s="428"/>
      <c r="N26" s="429"/>
      <c r="O26" s="430">
        <f t="shared" ref="O26" si="0">IF(SUM(K26,N26)&gt;100%,"NO PERMITIDO",SUM(K26,N26))</f>
        <v>0</v>
      </c>
      <c r="P26" s="422">
        <f t="shared" ref="P26" si="1">H26*O26/100%</f>
        <v>0</v>
      </c>
      <c r="Q26" s="423"/>
      <c r="R26" s="423"/>
      <c r="S26" s="94"/>
      <c r="T26" s="94"/>
      <c r="U26" s="94"/>
    </row>
    <row r="27" spans="1:21" ht="39" hidden="1" customHeight="1" x14ac:dyDescent="0.25">
      <c r="A27" s="94"/>
      <c r="B27" s="339"/>
      <c r="C27" s="433"/>
      <c r="D27" s="433"/>
      <c r="E27" s="433"/>
      <c r="F27" s="433"/>
      <c r="G27" s="159"/>
      <c r="H27" s="426"/>
      <c r="I27" s="158"/>
      <c r="J27" s="425"/>
      <c r="K27" s="426"/>
      <c r="L27" s="427"/>
      <c r="M27" s="428"/>
      <c r="N27" s="429"/>
      <c r="O27" s="430"/>
      <c r="P27" s="422"/>
      <c r="Q27" s="423"/>
      <c r="R27" s="423"/>
      <c r="S27" s="94"/>
      <c r="T27" s="94"/>
      <c r="U27" s="94"/>
    </row>
    <row r="28" spans="1:21" ht="39" hidden="1" customHeight="1" x14ac:dyDescent="0.25">
      <c r="A28" s="94"/>
      <c r="B28" s="339"/>
      <c r="C28" s="433"/>
      <c r="D28" s="433"/>
      <c r="E28" s="433"/>
      <c r="F28" s="433"/>
      <c r="G28" s="155"/>
      <c r="H28" s="426"/>
      <c r="I28" s="158"/>
      <c r="J28" s="425"/>
      <c r="K28" s="426"/>
      <c r="L28" s="427"/>
      <c r="M28" s="428"/>
      <c r="N28" s="429"/>
      <c r="O28" s="430"/>
      <c r="P28" s="422"/>
      <c r="Q28" s="423"/>
      <c r="R28" s="423"/>
      <c r="S28" s="94"/>
      <c r="T28" s="94"/>
      <c r="U28" s="94"/>
    </row>
    <row r="29" spans="1:21" ht="39" hidden="1" customHeight="1" x14ac:dyDescent="0.25">
      <c r="A29" s="94"/>
      <c r="B29" s="339"/>
      <c r="C29" s="433"/>
      <c r="D29" s="433"/>
      <c r="E29" s="433"/>
      <c r="F29" s="433"/>
      <c r="G29" s="159"/>
      <c r="H29" s="426"/>
      <c r="I29" s="424"/>
      <c r="J29" s="425"/>
      <c r="K29" s="426"/>
      <c r="L29" s="427"/>
      <c r="M29" s="428"/>
      <c r="N29" s="429"/>
      <c r="O29" s="430"/>
      <c r="P29" s="422"/>
      <c r="Q29" s="423"/>
      <c r="R29" s="423"/>
      <c r="S29" s="94"/>
      <c r="T29" s="94"/>
      <c r="U29" s="94"/>
    </row>
    <row r="30" spans="1:21" ht="138" hidden="1" customHeight="1" x14ac:dyDescent="0.25">
      <c r="A30" s="94"/>
      <c r="B30" s="339"/>
      <c r="C30" s="433"/>
      <c r="D30" s="433"/>
      <c r="E30" s="433"/>
      <c r="F30" s="433"/>
      <c r="G30" s="159"/>
      <c r="H30" s="426"/>
      <c r="I30" s="424"/>
      <c r="J30" s="425"/>
      <c r="K30" s="426"/>
      <c r="L30" s="427"/>
      <c r="M30" s="428"/>
      <c r="N30" s="429"/>
      <c r="O30" s="430"/>
      <c r="P30" s="422"/>
      <c r="Q30" s="423"/>
      <c r="R30" s="423"/>
      <c r="S30" s="94"/>
      <c r="T30" s="94"/>
      <c r="U30" s="94"/>
    </row>
    <row r="31" spans="1:21" ht="138" hidden="1" customHeight="1" x14ac:dyDescent="0.25">
      <c r="A31" s="94"/>
      <c r="B31" s="339"/>
      <c r="C31" s="433"/>
      <c r="D31" s="433"/>
      <c r="E31" s="433"/>
      <c r="F31" s="433"/>
      <c r="G31" s="159"/>
      <c r="H31" s="426"/>
      <c r="I31" s="158"/>
      <c r="J31" s="425"/>
      <c r="K31" s="426"/>
      <c r="L31" s="427"/>
      <c r="M31" s="428"/>
      <c r="N31" s="429"/>
      <c r="O31" s="430"/>
      <c r="P31" s="422"/>
      <c r="Q31" s="423"/>
      <c r="R31" s="423"/>
      <c r="S31" s="94"/>
      <c r="T31" s="94"/>
      <c r="U31" s="94"/>
    </row>
    <row r="32" spans="1:21" ht="77.25" hidden="1" customHeight="1" x14ac:dyDescent="0.25">
      <c r="A32" s="94"/>
      <c r="B32" s="339"/>
      <c r="C32" s="433"/>
      <c r="D32" s="433"/>
      <c r="E32" s="433"/>
      <c r="F32" s="433"/>
      <c r="G32" s="159"/>
      <c r="H32" s="426"/>
      <c r="I32" s="158"/>
      <c r="J32" s="425"/>
      <c r="K32" s="426"/>
      <c r="L32" s="427"/>
      <c r="M32" s="428"/>
      <c r="N32" s="429"/>
      <c r="O32" s="430"/>
      <c r="P32" s="422"/>
      <c r="Q32" s="423"/>
      <c r="R32" s="423"/>
      <c r="S32" s="94"/>
      <c r="T32" s="94"/>
      <c r="U32" s="94"/>
    </row>
    <row r="33" spans="1:21" ht="27" customHeight="1" thickBot="1" x14ac:dyDescent="0.4">
      <c r="A33" s="94"/>
      <c r="B33" s="140" t="s">
        <v>48</v>
      </c>
      <c r="C33" s="160"/>
      <c r="D33" s="160"/>
      <c r="E33" s="161"/>
      <c r="F33" s="161"/>
      <c r="G33" s="161"/>
      <c r="H33" s="162">
        <f>IF(SUM(H14:H30)&gt;100%,"supera el 100%",SUM(H14:H30))</f>
        <v>1</v>
      </c>
      <c r="I33" s="163"/>
      <c r="J33" s="163"/>
      <c r="K33" s="163"/>
      <c r="L33" s="164"/>
      <c r="M33" s="164"/>
      <c r="N33" s="163"/>
      <c r="O33" s="164"/>
      <c r="P33" s="165">
        <f>SUM(P14:P30)</f>
        <v>0.26</v>
      </c>
      <c r="Q33" s="166"/>
      <c r="R33" s="167"/>
      <c r="S33" s="94"/>
      <c r="T33" s="94"/>
      <c r="U33" s="94"/>
    </row>
    <row r="34" spans="1:21" ht="27" customHeight="1" x14ac:dyDescent="0.25">
      <c r="A34" s="94"/>
      <c r="B34" s="330" t="s">
        <v>119</v>
      </c>
      <c r="C34" s="331"/>
      <c r="D34" s="331"/>
      <c r="E34" s="331"/>
      <c r="F34" s="331"/>
      <c r="G34" s="331"/>
      <c r="H34" s="331"/>
      <c r="I34" s="331"/>
      <c r="J34" s="331"/>
      <c r="K34" s="331"/>
      <c r="L34" s="331"/>
      <c r="M34" s="331"/>
      <c r="N34" s="331"/>
      <c r="O34" s="332"/>
      <c r="P34" s="168">
        <v>0</v>
      </c>
      <c r="Q34" s="333"/>
      <c r="R34" s="334"/>
      <c r="S34" s="94"/>
      <c r="T34" s="94"/>
      <c r="U34" s="94"/>
    </row>
    <row r="35" spans="1:21" ht="27" customHeight="1" x14ac:dyDescent="0.25">
      <c r="A35" s="94"/>
      <c r="B35" s="68"/>
      <c r="C35" s="65"/>
      <c r="D35" s="65"/>
      <c r="E35" s="65"/>
      <c r="F35" s="65"/>
      <c r="G35" s="65"/>
      <c r="H35" s="65"/>
      <c r="I35" s="65"/>
      <c r="J35" s="65"/>
      <c r="K35" s="65"/>
      <c r="L35" s="65"/>
      <c r="M35" s="64"/>
      <c r="N35" s="64"/>
      <c r="O35" s="64"/>
      <c r="P35" s="169">
        <f>SUM(P33:P34)</f>
        <v>0.26</v>
      </c>
      <c r="Q35" s="333"/>
      <c r="R35" s="334"/>
      <c r="S35" s="94"/>
      <c r="T35" s="94"/>
      <c r="U35" s="94"/>
    </row>
    <row r="36" spans="1:21" ht="27" customHeight="1" x14ac:dyDescent="0.25">
      <c r="A36" s="94"/>
      <c r="B36" s="69"/>
      <c r="C36" s="63"/>
      <c r="D36" s="63"/>
      <c r="E36" s="63"/>
      <c r="F36" s="64"/>
      <c r="G36" s="64"/>
      <c r="H36" s="64"/>
      <c r="I36" s="64"/>
      <c r="J36" s="64"/>
      <c r="K36" s="64"/>
      <c r="L36" s="64"/>
      <c r="M36" s="64"/>
      <c r="N36" s="64"/>
      <c r="O36" s="64"/>
      <c r="P36" s="64"/>
      <c r="Q36" s="333"/>
      <c r="R36" s="334"/>
      <c r="S36" s="94"/>
      <c r="T36" s="94"/>
      <c r="U36" s="94"/>
    </row>
    <row r="37" spans="1:21" ht="29.25" customHeight="1" thickBot="1" x14ac:dyDescent="0.3">
      <c r="A37" s="94"/>
      <c r="B37" s="99"/>
      <c r="C37" s="100"/>
      <c r="D37" s="70"/>
      <c r="E37" s="70"/>
      <c r="F37" s="100"/>
      <c r="G37" s="100"/>
      <c r="H37" s="70"/>
      <c r="I37" s="70"/>
      <c r="J37" s="70"/>
      <c r="K37" s="70"/>
      <c r="L37" s="70"/>
      <c r="M37" s="70"/>
      <c r="N37" s="70"/>
      <c r="O37" s="70"/>
      <c r="P37" s="101"/>
      <c r="Q37" s="70"/>
      <c r="R37" s="102"/>
      <c r="S37" s="94"/>
      <c r="T37" s="94"/>
      <c r="U37" s="94"/>
    </row>
    <row r="38" spans="1:21" ht="48.75" customHeight="1" x14ac:dyDescent="0.35">
      <c r="A38" s="94"/>
      <c r="B38" s="99"/>
      <c r="C38" s="119" t="s">
        <v>120</v>
      </c>
      <c r="D38" s="431">
        <v>43531</v>
      </c>
      <c r="E38" s="432"/>
      <c r="F38" s="70"/>
      <c r="G38" s="343"/>
      <c r="H38" s="344"/>
      <c r="I38" s="344"/>
      <c r="J38" s="345"/>
      <c r="K38" s="103"/>
      <c r="L38" s="346"/>
      <c r="M38" s="347"/>
      <c r="N38" s="347"/>
      <c r="O38" s="348"/>
      <c r="P38" s="104"/>
      <c r="Q38" s="105"/>
      <c r="R38" s="106"/>
      <c r="S38" s="94"/>
      <c r="T38" s="94"/>
      <c r="U38" s="94"/>
    </row>
    <row r="39" spans="1:21" ht="48" customHeight="1" thickBot="1" x14ac:dyDescent="0.4">
      <c r="A39" s="94"/>
      <c r="B39" s="99"/>
      <c r="C39" s="119" t="s">
        <v>121</v>
      </c>
      <c r="D39" s="421">
        <v>2019</v>
      </c>
      <c r="E39" s="421"/>
      <c r="F39" s="70"/>
      <c r="G39" s="350" t="s">
        <v>237</v>
      </c>
      <c r="H39" s="351"/>
      <c r="I39" s="351"/>
      <c r="J39" s="352"/>
      <c r="K39" s="103"/>
      <c r="L39" s="353" t="s">
        <v>122</v>
      </c>
      <c r="M39" s="354"/>
      <c r="N39" s="354"/>
      <c r="O39" s="355"/>
      <c r="P39" s="107"/>
      <c r="Q39" s="108"/>
      <c r="R39" s="109"/>
      <c r="S39" s="94"/>
      <c r="T39" s="94"/>
      <c r="U39" s="94"/>
    </row>
    <row r="40" spans="1:21" ht="27.75" thickBot="1" x14ac:dyDescent="0.4">
      <c r="A40" s="94"/>
      <c r="B40" s="110"/>
      <c r="C40" s="111"/>
      <c r="D40" s="152"/>
      <c r="E40" s="152"/>
      <c r="F40" s="71"/>
      <c r="G40" s="71"/>
      <c r="H40" s="71"/>
      <c r="I40" s="71"/>
      <c r="J40" s="71"/>
      <c r="K40" s="71"/>
      <c r="L40" s="71"/>
      <c r="M40" s="71"/>
      <c r="N40" s="71"/>
      <c r="O40" s="71"/>
      <c r="P40" s="112"/>
      <c r="Q40" s="71"/>
      <c r="R40" s="113"/>
      <c r="S40" s="94"/>
      <c r="T40" s="94"/>
      <c r="U40" s="94"/>
    </row>
    <row r="41" spans="1:21" ht="26.25" x14ac:dyDescent="0.25">
      <c r="A41" s="94"/>
      <c r="B41" s="94"/>
      <c r="C41" s="94"/>
      <c r="D41" s="94"/>
      <c r="E41" s="94"/>
      <c r="F41" s="94"/>
      <c r="G41" s="94"/>
      <c r="H41" s="94"/>
      <c r="I41" s="94"/>
      <c r="J41" s="94"/>
      <c r="K41" s="94"/>
      <c r="L41" s="94"/>
      <c r="M41" s="94"/>
      <c r="N41" s="94"/>
      <c r="O41" s="94"/>
      <c r="P41" s="94"/>
      <c r="Q41" s="94"/>
      <c r="R41" s="94"/>
      <c r="S41" s="94"/>
      <c r="T41" s="94"/>
      <c r="U41" s="94"/>
    </row>
    <row r="42" spans="1:21" ht="26.25" x14ac:dyDescent="0.25">
      <c r="A42" s="94"/>
      <c r="B42" s="94"/>
      <c r="C42" s="94"/>
      <c r="D42" s="94"/>
      <c r="E42" s="94"/>
      <c r="F42" s="94"/>
      <c r="G42" s="94"/>
      <c r="H42" s="94"/>
      <c r="I42" s="94"/>
      <c r="J42" s="94"/>
      <c r="K42" s="94"/>
      <c r="L42" s="94"/>
      <c r="M42" s="94"/>
      <c r="N42" s="94"/>
      <c r="O42" s="94"/>
      <c r="P42" s="94"/>
      <c r="Q42" s="94"/>
      <c r="R42" s="94"/>
      <c r="S42" s="94"/>
      <c r="T42" s="94"/>
      <c r="U42" s="94"/>
    </row>
  </sheetData>
  <mergeCells count="111">
    <mergeCell ref="D39:E39"/>
    <mergeCell ref="G39:J39"/>
    <mergeCell ref="L39:O39"/>
    <mergeCell ref="P26:P32"/>
    <mergeCell ref="Q26:Q32"/>
    <mergeCell ref="R26:R32"/>
    <mergeCell ref="I29:I30"/>
    <mergeCell ref="B34:O34"/>
    <mergeCell ref="Q34:R36"/>
    <mergeCell ref="J26:J32"/>
    <mergeCell ref="K26:K32"/>
    <mergeCell ref="L26:L32"/>
    <mergeCell ref="M26:M32"/>
    <mergeCell ref="N26:N32"/>
    <mergeCell ref="O26:O32"/>
    <mergeCell ref="D38:E38"/>
    <mergeCell ref="G38:J38"/>
    <mergeCell ref="L38:O38"/>
    <mergeCell ref="B26:B32"/>
    <mergeCell ref="C26:C32"/>
    <mergeCell ref="D26:D32"/>
    <mergeCell ref="E26:E32"/>
    <mergeCell ref="F26:F32"/>
    <mergeCell ref="H26:H32"/>
    <mergeCell ref="B22:B25"/>
    <mergeCell ref="C22:C25"/>
    <mergeCell ref="D22:D25"/>
    <mergeCell ref="E22:E25"/>
    <mergeCell ref="F22:F25"/>
    <mergeCell ref="H22:H25"/>
    <mergeCell ref="P22:P25"/>
    <mergeCell ref="Q22:Q25"/>
    <mergeCell ref="R22:R25"/>
    <mergeCell ref="J22:J25"/>
    <mergeCell ref="K22:K25"/>
    <mergeCell ref="L22:L25"/>
    <mergeCell ref="M22:M25"/>
    <mergeCell ref="N22:N25"/>
    <mergeCell ref="O22:O25"/>
    <mergeCell ref="R18:R19"/>
    <mergeCell ref="B20:B21"/>
    <mergeCell ref="C20:C21"/>
    <mergeCell ref="D20:D21"/>
    <mergeCell ref="E20:E21"/>
    <mergeCell ref="F20:F21"/>
    <mergeCell ref="H20:H21"/>
    <mergeCell ref="J18:J19"/>
    <mergeCell ref="K18:K19"/>
    <mergeCell ref="L18:L19"/>
    <mergeCell ref="M18:M19"/>
    <mergeCell ref="N18:N19"/>
    <mergeCell ref="O18:O19"/>
    <mergeCell ref="P20:P21"/>
    <mergeCell ref="Q20:Q21"/>
    <mergeCell ref="R20:R21"/>
    <mergeCell ref="M20:M21"/>
    <mergeCell ref="N20:N21"/>
    <mergeCell ref="O20:O21"/>
    <mergeCell ref="J20:J21"/>
    <mergeCell ref="K20:K21"/>
    <mergeCell ref="L20:L21"/>
    <mergeCell ref="O14:O17"/>
    <mergeCell ref="P14:P17"/>
    <mergeCell ref="Q14:Q17"/>
    <mergeCell ref="R14:R17"/>
    <mergeCell ref="B18:B19"/>
    <mergeCell ref="C18:C19"/>
    <mergeCell ref="D18:D19"/>
    <mergeCell ref="E18:E19"/>
    <mergeCell ref="F18:F19"/>
    <mergeCell ref="H18:H19"/>
    <mergeCell ref="I14:I15"/>
    <mergeCell ref="J14:J17"/>
    <mergeCell ref="K14:K17"/>
    <mergeCell ref="L14:L17"/>
    <mergeCell ref="M14:M17"/>
    <mergeCell ref="N14:N17"/>
    <mergeCell ref="B14:B17"/>
    <mergeCell ref="C14:C17"/>
    <mergeCell ref="D14:D17"/>
    <mergeCell ref="E14:E17"/>
    <mergeCell ref="F14:F17"/>
    <mergeCell ref="H14:H17"/>
    <mergeCell ref="P18:P19"/>
    <mergeCell ref="Q18:Q19"/>
    <mergeCell ref="G12:G13"/>
    <mergeCell ref="H12:I13"/>
    <mergeCell ref="J12:N12"/>
    <mergeCell ref="O12:O13"/>
    <mergeCell ref="P12:P13"/>
    <mergeCell ref="Q12:R12"/>
    <mergeCell ref="P8:R8"/>
    <mergeCell ref="B10:R10"/>
    <mergeCell ref="B11:H11"/>
    <mergeCell ref="K11:N11"/>
    <mergeCell ref="O11:R11"/>
    <mergeCell ref="B12:B13"/>
    <mergeCell ref="C12:C13"/>
    <mergeCell ref="D12:D13"/>
    <mergeCell ref="E12:E13"/>
    <mergeCell ref="F12:F13"/>
    <mergeCell ref="F2:F3"/>
    <mergeCell ref="H2:H3"/>
    <mergeCell ref="B5:D8"/>
    <mergeCell ref="E5:O5"/>
    <mergeCell ref="P5:R5"/>
    <mergeCell ref="E6:O6"/>
    <mergeCell ref="P6:R6"/>
    <mergeCell ref="E7:O7"/>
    <mergeCell ref="P7:R7"/>
    <mergeCell ref="E8:O8"/>
  </mergeCells>
  <conditionalFormatting sqref="O26">
    <cfRule type="cellIs" dxfId="9" priority="4" operator="greaterThan">
      <formula>100</formula>
    </cfRule>
  </conditionalFormatting>
  <conditionalFormatting sqref="O14 O18 O20">
    <cfRule type="cellIs" dxfId="8" priority="2" operator="greaterThan">
      <formula>100</formula>
    </cfRule>
  </conditionalFormatting>
  <conditionalFormatting sqref="O22">
    <cfRule type="cellIs" dxfId="7" priority="1" operator="greaterThan">
      <formula>100</formula>
    </cfRule>
  </conditionalFormatting>
  <dataValidations count="1">
    <dataValidation allowBlank="1" showInputMessage="1" showErrorMessage="1" errorTitle="error" error="solo datos númericos" sqref="H14:H26"/>
  </dataValidations>
  <printOptions horizontalCentered="1" verticalCentered="1"/>
  <pageMargins left="0.25" right="0.25" top="0.75" bottom="0.75" header="0.3" footer="0.3"/>
  <pageSetup paperSize="256" scale="2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U42"/>
  <sheetViews>
    <sheetView showGridLines="0" view="pageBreakPreview" topLeftCell="F20" zoomScale="40" zoomScaleNormal="50" zoomScaleSheetLayoutView="40" zoomScalePageLayoutView="50" workbookViewId="0">
      <selection activeCell="Q38" sqref="Q38"/>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57" style="52" customWidth="1"/>
    <col min="5" max="5" width="28.85546875" style="52" customWidth="1"/>
    <col min="6" max="6" width="29.7109375" style="52" customWidth="1"/>
    <col min="7" max="7" width="99.140625" style="52" customWidth="1"/>
    <col min="8" max="8" width="26.28515625"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94"/>
      <c r="B2" s="95"/>
      <c r="C2" s="96"/>
      <c r="D2" s="96"/>
      <c r="E2" s="96"/>
      <c r="F2" s="358"/>
      <c r="G2" s="115"/>
      <c r="H2" s="360"/>
      <c r="I2" s="116"/>
      <c r="J2" s="116"/>
      <c r="K2" s="96"/>
      <c r="L2" s="96"/>
      <c r="M2" s="96"/>
      <c r="N2" s="96"/>
      <c r="O2" s="96"/>
      <c r="P2" s="97"/>
      <c r="Q2" s="96"/>
      <c r="R2" s="96"/>
      <c r="S2" s="94"/>
      <c r="T2" s="94"/>
      <c r="U2" s="94"/>
    </row>
    <row r="3" spans="1:21" ht="7.5" hidden="1" customHeight="1" x14ac:dyDescent="0.25">
      <c r="A3" s="94"/>
      <c r="B3" s="95"/>
      <c r="C3" s="96"/>
      <c r="D3" s="96"/>
      <c r="E3" s="96"/>
      <c r="F3" s="359"/>
      <c r="G3" s="117"/>
      <c r="H3" s="360"/>
      <c r="I3" s="116"/>
      <c r="J3" s="116"/>
      <c r="K3" s="96"/>
      <c r="L3" s="96"/>
      <c r="M3" s="96"/>
      <c r="N3" s="96"/>
      <c r="O3" s="96"/>
      <c r="P3" s="97"/>
      <c r="Q3" s="96"/>
      <c r="R3" s="96"/>
      <c r="S3" s="94"/>
      <c r="T3" s="94"/>
      <c r="U3" s="94"/>
    </row>
    <row r="4" spans="1:21" ht="27" hidden="1" thickBot="1" x14ac:dyDescent="0.3">
      <c r="A4" s="94"/>
      <c r="B4" s="95"/>
      <c r="C4" s="96"/>
      <c r="D4" s="96"/>
      <c r="E4" s="96"/>
      <c r="F4" s="96"/>
      <c r="G4" s="96"/>
      <c r="H4" s="96"/>
      <c r="I4" s="96"/>
      <c r="J4" s="96"/>
      <c r="K4" s="96"/>
      <c r="L4" s="96"/>
      <c r="M4" s="96"/>
      <c r="N4" s="96"/>
      <c r="O4" s="96"/>
      <c r="P4" s="97"/>
      <c r="Q4" s="96"/>
      <c r="R4" s="96"/>
      <c r="S4" s="94"/>
      <c r="T4" s="94"/>
      <c r="U4" s="94"/>
    </row>
    <row r="5" spans="1:21" ht="50.1" customHeight="1" x14ac:dyDescent="0.25">
      <c r="A5" s="94"/>
      <c r="B5" s="361"/>
      <c r="C5" s="362"/>
      <c r="D5" s="363"/>
      <c r="E5" s="370" t="s">
        <v>199</v>
      </c>
      <c r="F5" s="371"/>
      <c r="G5" s="371"/>
      <c r="H5" s="371"/>
      <c r="I5" s="371"/>
      <c r="J5" s="371"/>
      <c r="K5" s="371"/>
      <c r="L5" s="371"/>
      <c r="M5" s="371"/>
      <c r="N5" s="371"/>
      <c r="O5" s="372"/>
      <c r="P5" s="373" t="s">
        <v>200</v>
      </c>
      <c r="Q5" s="374"/>
      <c r="R5" s="375"/>
      <c r="S5" s="94"/>
      <c r="T5" s="94"/>
      <c r="U5" s="94"/>
    </row>
    <row r="6" spans="1:21" ht="50.1" customHeight="1" x14ac:dyDescent="0.25">
      <c r="A6" s="94"/>
      <c r="B6" s="364"/>
      <c r="C6" s="365"/>
      <c r="D6" s="366"/>
      <c r="E6" s="376" t="s">
        <v>201</v>
      </c>
      <c r="F6" s="377"/>
      <c r="G6" s="377"/>
      <c r="H6" s="377"/>
      <c r="I6" s="377"/>
      <c r="J6" s="377"/>
      <c r="K6" s="377"/>
      <c r="L6" s="377"/>
      <c r="M6" s="377"/>
      <c r="N6" s="377"/>
      <c r="O6" s="378"/>
      <c r="P6" s="379" t="s">
        <v>202</v>
      </c>
      <c r="Q6" s="380"/>
      <c r="R6" s="381"/>
      <c r="S6" s="94"/>
      <c r="T6" s="94"/>
      <c r="U6" s="94"/>
    </row>
    <row r="7" spans="1:21" ht="50.1" customHeight="1" x14ac:dyDescent="0.25">
      <c r="A7" s="94"/>
      <c r="B7" s="364"/>
      <c r="C7" s="365"/>
      <c r="D7" s="366"/>
      <c r="E7" s="376" t="s">
        <v>203</v>
      </c>
      <c r="F7" s="377"/>
      <c r="G7" s="377"/>
      <c r="H7" s="377"/>
      <c r="I7" s="377"/>
      <c r="J7" s="377"/>
      <c r="K7" s="377"/>
      <c r="L7" s="377"/>
      <c r="M7" s="377"/>
      <c r="N7" s="377"/>
      <c r="O7" s="378"/>
      <c r="P7" s="379" t="s">
        <v>204</v>
      </c>
      <c r="Q7" s="380"/>
      <c r="R7" s="381"/>
      <c r="S7" s="94"/>
      <c r="T7" s="94"/>
      <c r="U7" s="94"/>
    </row>
    <row r="8" spans="1:21" ht="50.1" customHeight="1" thickBot="1" x14ac:dyDescent="0.3">
      <c r="A8" s="94"/>
      <c r="B8" s="367"/>
      <c r="C8" s="368"/>
      <c r="D8" s="369"/>
      <c r="E8" s="382" t="s">
        <v>205</v>
      </c>
      <c r="F8" s="383"/>
      <c r="G8" s="383"/>
      <c r="H8" s="383"/>
      <c r="I8" s="383"/>
      <c r="J8" s="383"/>
      <c r="K8" s="383"/>
      <c r="L8" s="383"/>
      <c r="M8" s="383"/>
      <c r="N8" s="383"/>
      <c r="O8" s="384"/>
      <c r="P8" s="385" t="s">
        <v>207</v>
      </c>
      <c r="Q8" s="386"/>
      <c r="R8" s="387"/>
      <c r="S8" s="94"/>
      <c r="T8" s="94"/>
      <c r="U8" s="94"/>
    </row>
    <row r="9" spans="1:21" ht="27" thickBot="1" x14ac:dyDescent="0.3">
      <c r="A9" s="94"/>
      <c r="B9" s="95"/>
      <c r="C9" s="96"/>
      <c r="D9" s="96"/>
      <c r="E9" s="96"/>
      <c r="F9" s="96"/>
      <c r="G9" s="96"/>
      <c r="H9" s="96"/>
      <c r="I9" s="96"/>
      <c r="J9" s="96"/>
      <c r="K9" s="96"/>
      <c r="L9" s="96"/>
      <c r="M9" s="96"/>
      <c r="N9" s="96"/>
      <c r="O9" s="96"/>
      <c r="P9" s="97"/>
      <c r="Q9" s="96"/>
      <c r="R9" s="96"/>
      <c r="S9" s="94"/>
      <c r="T9" s="94"/>
      <c r="U9" s="94"/>
    </row>
    <row r="10" spans="1:21" ht="64.5" customHeight="1" thickBot="1" x14ac:dyDescent="0.3">
      <c r="A10" s="94"/>
      <c r="B10" s="258" t="s">
        <v>180</v>
      </c>
      <c r="C10" s="259"/>
      <c r="D10" s="259"/>
      <c r="E10" s="259"/>
      <c r="F10" s="259"/>
      <c r="G10" s="259"/>
      <c r="H10" s="259"/>
      <c r="I10" s="259"/>
      <c r="J10" s="259"/>
      <c r="K10" s="259"/>
      <c r="L10" s="259"/>
      <c r="M10" s="259"/>
      <c r="N10" s="259"/>
      <c r="O10" s="259"/>
      <c r="P10" s="259"/>
      <c r="Q10" s="259"/>
      <c r="R10" s="260"/>
      <c r="S10" s="94"/>
      <c r="T10" s="94"/>
      <c r="U10" s="94"/>
    </row>
    <row r="11" spans="1:21" ht="35.25" customHeight="1" thickBot="1" x14ac:dyDescent="0.3">
      <c r="A11" s="94"/>
      <c r="B11" s="261" t="s">
        <v>102</v>
      </c>
      <c r="C11" s="262"/>
      <c r="D11" s="262"/>
      <c r="E11" s="262"/>
      <c r="F11" s="262"/>
      <c r="G11" s="262"/>
      <c r="H11" s="263"/>
      <c r="I11" s="174"/>
      <c r="J11" s="174"/>
      <c r="K11" s="262"/>
      <c r="L11" s="262"/>
      <c r="M11" s="262"/>
      <c r="N11" s="263"/>
      <c r="O11" s="261" t="s">
        <v>103</v>
      </c>
      <c r="P11" s="264"/>
      <c r="Q11" s="264"/>
      <c r="R11" s="265"/>
      <c r="S11" s="94"/>
      <c r="T11" s="94"/>
      <c r="U11" s="94"/>
    </row>
    <row r="12" spans="1:21" s="56" customFormat="1" ht="56.25" customHeight="1" thickBot="1" x14ac:dyDescent="0.5">
      <c r="A12" s="94"/>
      <c r="B12" s="294" t="s">
        <v>17</v>
      </c>
      <c r="C12" s="295" t="s">
        <v>104</v>
      </c>
      <c r="D12" s="279" t="s">
        <v>105</v>
      </c>
      <c r="E12" s="279" t="s">
        <v>106</v>
      </c>
      <c r="F12" s="279" t="s">
        <v>107</v>
      </c>
      <c r="G12" s="279" t="s">
        <v>74</v>
      </c>
      <c r="H12" s="272" t="s">
        <v>108</v>
      </c>
      <c r="I12" s="273"/>
      <c r="J12" s="276" t="s">
        <v>109</v>
      </c>
      <c r="K12" s="277"/>
      <c r="L12" s="277"/>
      <c r="M12" s="277"/>
      <c r="N12" s="278"/>
      <c r="O12" s="279" t="s">
        <v>110</v>
      </c>
      <c r="P12" s="280" t="s">
        <v>111</v>
      </c>
      <c r="Q12" s="279" t="s">
        <v>100</v>
      </c>
      <c r="R12" s="279"/>
      <c r="S12" s="94"/>
      <c r="T12" s="94"/>
      <c r="U12" s="94"/>
    </row>
    <row r="13" spans="1:21" s="57" customFormat="1" ht="129" customHeight="1" thickBot="1" x14ac:dyDescent="0.5">
      <c r="A13" s="94"/>
      <c r="B13" s="294"/>
      <c r="C13" s="296"/>
      <c r="D13" s="279"/>
      <c r="E13" s="279"/>
      <c r="F13" s="279"/>
      <c r="G13" s="279"/>
      <c r="H13" s="274"/>
      <c r="I13" s="275"/>
      <c r="J13" s="175" t="s">
        <v>112</v>
      </c>
      <c r="K13" s="175" t="s">
        <v>113</v>
      </c>
      <c r="L13" s="175" t="s">
        <v>114</v>
      </c>
      <c r="M13" s="175" t="s">
        <v>115</v>
      </c>
      <c r="N13" s="175" t="s">
        <v>116</v>
      </c>
      <c r="O13" s="279"/>
      <c r="P13" s="280"/>
      <c r="Q13" s="98" t="s">
        <v>117</v>
      </c>
      <c r="R13" s="98" t="s">
        <v>118</v>
      </c>
      <c r="S13" s="94"/>
      <c r="T13" s="94"/>
      <c r="U13" s="94"/>
    </row>
    <row r="14" spans="1:21" ht="91.5" customHeight="1" x14ac:dyDescent="0.25">
      <c r="A14" s="94"/>
      <c r="B14" s="281">
        <v>1</v>
      </c>
      <c r="C14" s="409" t="s">
        <v>239</v>
      </c>
      <c r="D14" s="410" t="s">
        <v>253</v>
      </c>
      <c r="E14" s="412" t="s">
        <v>255</v>
      </c>
      <c r="F14" s="414" t="s">
        <v>248</v>
      </c>
      <c r="G14" s="178" t="s">
        <v>244</v>
      </c>
      <c r="H14" s="405">
        <v>0.3</v>
      </c>
      <c r="I14" s="403"/>
      <c r="J14" s="502">
        <v>0.3</v>
      </c>
      <c r="K14" s="503">
        <v>1</v>
      </c>
      <c r="L14" s="409"/>
      <c r="M14" s="504">
        <v>0.7</v>
      </c>
      <c r="N14" s="407"/>
      <c r="O14" s="388">
        <v>1</v>
      </c>
      <c r="P14" s="514">
        <f>H14*O14/100%</f>
        <v>0.3</v>
      </c>
      <c r="Q14" s="436"/>
      <c r="R14" s="438" t="s">
        <v>261</v>
      </c>
      <c r="S14" s="94"/>
      <c r="T14" s="94"/>
      <c r="U14" s="94"/>
    </row>
    <row r="15" spans="1:21" ht="68.25" customHeight="1" x14ac:dyDescent="0.25">
      <c r="A15" s="94"/>
      <c r="B15" s="282"/>
      <c r="C15" s="396"/>
      <c r="D15" s="411"/>
      <c r="E15" s="413"/>
      <c r="F15" s="413"/>
      <c r="G15" s="179" t="s">
        <v>245</v>
      </c>
      <c r="H15" s="406"/>
      <c r="I15" s="404"/>
      <c r="J15" s="505"/>
      <c r="K15" s="506"/>
      <c r="L15" s="396"/>
      <c r="M15" s="507"/>
      <c r="N15" s="408"/>
      <c r="O15" s="389"/>
      <c r="P15" s="515"/>
      <c r="Q15" s="437"/>
      <c r="R15" s="394"/>
      <c r="S15" s="94"/>
      <c r="T15" s="94"/>
      <c r="U15" s="94"/>
    </row>
    <row r="16" spans="1:21" ht="68.25" customHeight="1" x14ac:dyDescent="0.25">
      <c r="A16" s="94"/>
      <c r="B16" s="282"/>
      <c r="C16" s="396"/>
      <c r="D16" s="411"/>
      <c r="E16" s="413"/>
      <c r="F16" s="413"/>
      <c r="G16" s="179" t="s">
        <v>247</v>
      </c>
      <c r="H16" s="406"/>
      <c r="I16" s="176"/>
      <c r="J16" s="505"/>
      <c r="K16" s="506"/>
      <c r="L16" s="396"/>
      <c r="M16" s="507"/>
      <c r="N16" s="408"/>
      <c r="O16" s="389"/>
      <c r="P16" s="515"/>
      <c r="Q16" s="437"/>
      <c r="R16" s="394"/>
      <c r="S16" s="94"/>
      <c r="T16" s="94"/>
      <c r="U16" s="94"/>
    </row>
    <row r="17" spans="1:21" ht="68.25" customHeight="1" thickBot="1" x14ac:dyDescent="0.3">
      <c r="A17" s="94"/>
      <c r="B17" s="282"/>
      <c r="C17" s="396"/>
      <c r="D17" s="411"/>
      <c r="E17" s="413"/>
      <c r="F17" s="413"/>
      <c r="G17" s="179" t="s">
        <v>246</v>
      </c>
      <c r="H17" s="406"/>
      <c r="I17" s="176"/>
      <c r="J17" s="505"/>
      <c r="K17" s="506"/>
      <c r="L17" s="396"/>
      <c r="M17" s="507"/>
      <c r="N17" s="408"/>
      <c r="O17" s="389"/>
      <c r="P17" s="516"/>
      <c r="Q17" s="437"/>
      <c r="R17" s="394"/>
      <c r="S17" s="94"/>
      <c r="T17" s="94"/>
      <c r="U17" s="94"/>
    </row>
    <row r="18" spans="1:21" ht="135" customHeight="1" x14ac:dyDescent="0.25">
      <c r="A18" s="94"/>
      <c r="B18" s="313">
        <v>2</v>
      </c>
      <c r="C18" s="395" t="s">
        <v>235</v>
      </c>
      <c r="D18" s="397" t="s">
        <v>240</v>
      </c>
      <c r="E18" s="395" t="s">
        <v>241</v>
      </c>
      <c r="F18" s="399" t="s">
        <v>248</v>
      </c>
      <c r="G18" s="172" t="s">
        <v>249</v>
      </c>
      <c r="H18" s="401">
        <v>0.1</v>
      </c>
      <c r="I18" s="176"/>
      <c r="J18" s="508">
        <v>0.3</v>
      </c>
      <c r="K18" s="509">
        <v>1</v>
      </c>
      <c r="L18" s="510" t="s">
        <v>262</v>
      </c>
      <c r="M18" s="511">
        <v>0.7</v>
      </c>
      <c r="N18" s="420"/>
      <c r="O18" s="388">
        <v>1</v>
      </c>
      <c r="P18" s="390">
        <v>4.4999999999999998E-2</v>
      </c>
      <c r="Q18" s="435"/>
      <c r="R18" s="434" t="s">
        <v>261</v>
      </c>
      <c r="S18" s="94"/>
      <c r="T18" s="94"/>
      <c r="U18" s="94"/>
    </row>
    <row r="19" spans="1:21" ht="195.75" customHeight="1" thickBot="1" x14ac:dyDescent="0.3">
      <c r="A19" s="94"/>
      <c r="B19" s="282"/>
      <c r="C19" s="396"/>
      <c r="D19" s="398"/>
      <c r="E19" s="396"/>
      <c r="F19" s="400"/>
      <c r="G19" s="173" t="s">
        <v>250</v>
      </c>
      <c r="H19" s="402"/>
      <c r="I19" s="176"/>
      <c r="J19" s="508"/>
      <c r="K19" s="512"/>
      <c r="L19" s="513"/>
      <c r="M19" s="507"/>
      <c r="N19" s="420"/>
      <c r="O19" s="389"/>
      <c r="P19" s="517"/>
      <c r="Q19" s="435"/>
      <c r="R19" s="415"/>
      <c r="S19" s="94"/>
      <c r="T19" s="94"/>
      <c r="U19" s="94"/>
    </row>
    <row r="20" spans="1:21" ht="104.25" customHeight="1" x14ac:dyDescent="0.25">
      <c r="A20" s="94"/>
      <c r="B20" s="313">
        <v>3</v>
      </c>
      <c r="C20" s="395" t="s">
        <v>236</v>
      </c>
      <c r="D20" s="417" t="s">
        <v>242</v>
      </c>
      <c r="E20" s="395" t="s">
        <v>243</v>
      </c>
      <c r="F20" s="414" t="s">
        <v>248</v>
      </c>
      <c r="G20" s="173" t="s">
        <v>251</v>
      </c>
      <c r="H20" s="401">
        <v>0.1</v>
      </c>
      <c r="I20" s="170"/>
      <c r="J20" s="508">
        <v>0.3</v>
      </c>
      <c r="K20" s="509">
        <v>1</v>
      </c>
      <c r="L20" s="510" t="s">
        <v>262</v>
      </c>
      <c r="M20" s="511">
        <v>0.7</v>
      </c>
      <c r="N20" s="420"/>
      <c r="O20" s="388">
        <v>1</v>
      </c>
      <c r="P20" s="390">
        <v>4.4999999999999998E-2</v>
      </c>
      <c r="Q20" s="435"/>
      <c r="R20" s="434" t="s">
        <v>261</v>
      </c>
      <c r="S20" s="94"/>
      <c r="T20" s="94"/>
      <c r="U20" s="94"/>
    </row>
    <row r="21" spans="1:21" ht="95.25" customHeight="1" thickBot="1" x14ac:dyDescent="0.3">
      <c r="A21" s="94"/>
      <c r="B21" s="282"/>
      <c r="C21" s="396"/>
      <c r="D21" s="418"/>
      <c r="E21" s="396"/>
      <c r="F21" s="419"/>
      <c r="G21" s="173" t="s">
        <v>252</v>
      </c>
      <c r="H21" s="402"/>
      <c r="I21" s="170"/>
      <c r="J21" s="508"/>
      <c r="K21" s="512"/>
      <c r="L21" s="513"/>
      <c r="M21" s="507"/>
      <c r="N21" s="420"/>
      <c r="O21" s="389"/>
      <c r="P21" s="517"/>
      <c r="Q21" s="435"/>
      <c r="R21" s="415"/>
      <c r="S21" s="94"/>
      <c r="T21" s="94"/>
      <c r="U21" s="94"/>
    </row>
    <row r="22" spans="1:21" ht="65.25" customHeight="1" x14ac:dyDescent="0.25">
      <c r="A22" s="94"/>
      <c r="B22" s="313">
        <v>4</v>
      </c>
      <c r="C22" s="395" t="s">
        <v>238</v>
      </c>
      <c r="D22" s="397" t="s">
        <v>254</v>
      </c>
      <c r="E22" s="395" t="s">
        <v>256</v>
      </c>
      <c r="F22" s="414" t="s">
        <v>248</v>
      </c>
      <c r="G22" s="173" t="s">
        <v>257</v>
      </c>
      <c r="H22" s="401">
        <v>0.5</v>
      </c>
      <c r="I22" s="170"/>
      <c r="J22" s="508">
        <v>0.3</v>
      </c>
      <c r="K22" s="511">
        <v>1</v>
      </c>
      <c r="L22" s="510" t="s">
        <v>262</v>
      </c>
      <c r="M22" s="511">
        <v>0.7</v>
      </c>
      <c r="N22" s="420"/>
      <c r="O22" s="388">
        <v>1</v>
      </c>
      <c r="P22" s="514">
        <f>H22*O22/100%</f>
        <v>0.5</v>
      </c>
      <c r="Q22" s="435"/>
      <c r="R22" s="434" t="s">
        <v>261</v>
      </c>
      <c r="S22" s="94"/>
      <c r="T22" s="94"/>
      <c r="U22" s="94"/>
    </row>
    <row r="23" spans="1:21" ht="60" customHeight="1" x14ac:dyDescent="0.25">
      <c r="A23" s="94"/>
      <c r="B23" s="282"/>
      <c r="C23" s="396"/>
      <c r="D23" s="398"/>
      <c r="E23" s="396"/>
      <c r="F23" s="419"/>
      <c r="G23" s="173" t="s">
        <v>259</v>
      </c>
      <c r="H23" s="402"/>
      <c r="I23" s="170"/>
      <c r="J23" s="508"/>
      <c r="K23" s="507"/>
      <c r="L23" s="513"/>
      <c r="M23" s="507"/>
      <c r="N23" s="420"/>
      <c r="O23" s="389"/>
      <c r="P23" s="515"/>
      <c r="Q23" s="435"/>
      <c r="R23" s="415"/>
      <c r="S23" s="94"/>
      <c r="T23" s="94"/>
      <c r="U23" s="94"/>
    </row>
    <row r="24" spans="1:21" ht="60" customHeight="1" x14ac:dyDescent="0.25">
      <c r="A24" s="94"/>
      <c r="B24" s="282"/>
      <c r="C24" s="396"/>
      <c r="D24" s="398"/>
      <c r="E24" s="396"/>
      <c r="F24" s="419"/>
      <c r="G24" s="173" t="s">
        <v>260</v>
      </c>
      <c r="H24" s="402"/>
      <c r="I24" s="170"/>
      <c r="J24" s="508"/>
      <c r="K24" s="507"/>
      <c r="L24" s="513"/>
      <c r="M24" s="507"/>
      <c r="N24" s="420"/>
      <c r="O24" s="389"/>
      <c r="P24" s="515"/>
      <c r="Q24" s="435"/>
      <c r="R24" s="415"/>
      <c r="S24" s="94"/>
      <c r="T24" s="94"/>
      <c r="U24" s="94"/>
    </row>
    <row r="25" spans="1:21" ht="60" customHeight="1" thickBot="1" x14ac:dyDescent="0.3">
      <c r="A25" s="94"/>
      <c r="B25" s="282"/>
      <c r="C25" s="396"/>
      <c r="D25" s="398"/>
      <c r="E25" s="396"/>
      <c r="F25" s="419"/>
      <c r="G25" s="173" t="s">
        <v>258</v>
      </c>
      <c r="H25" s="402"/>
      <c r="I25" s="170"/>
      <c r="J25" s="508"/>
      <c r="K25" s="507"/>
      <c r="L25" s="513"/>
      <c r="M25" s="507"/>
      <c r="N25" s="420"/>
      <c r="O25" s="389"/>
      <c r="P25" s="516"/>
      <c r="Q25" s="435"/>
      <c r="R25" s="415"/>
      <c r="S25" s="94"/>
      <c r="T25" s="94"/>
      <c r="U25" s="94"/>
    </row>
    <row r="26" spans="1:21" ht="39" hidden="1" customHeight="1" x14ac:dyDescent="0.25">
      <c r="A26" s="94"/>
      <c r="B26" s="339">
        <v>5</v>
      </c>
      <c r="C26" s="433"/>
      <c r="D26" s="433"/>
      <c r="E26" s="433"/>
      <c r="F26" s="433"/>
      <c r="G26" s="155"/>
      <c r="H26" s="426"/>
      <c r="I26" s="177"/>
      <c r="J26" s="425"/>
      <c r="K26" s="426"/>
      <c r="L26" s="427"/>
      <c r="M26" s="428"/>
      <c r="N26" s="429"/>
      <c r="O26" s="430">
        <f t="shared" ref="O26" si="0">IF(SUM(K26,N26)&gt;100%,"NO PERMITIDO",SUM(K26,N26))</f>
        <v>0</v>
      </c>
      <c r="P26" s="422">
        <f t="shared" ref="P26" si="1">H26*O26/100%</f>
        <v>0</v>
      </c>
      <c r="Q26" s="423"/>
      <c r="R26" s="423"/>
      <c r="S26" s="94"/>
      <c r="T26" s="94"/>
      <c r="U26" s="94"/>
    </row>
    <row r="27" spans="1:21" ht="39" hidden="1" customHeight="1" x14ac:dyDescent="0.25">
      <c r="A27" s="94"/>
      <c r="B27" s="339"/>
      <c r="C27" s="433"/>
      <c r="D27" s="433"/>
      <c r="E27" s="433"/>
      <c r="F27" s="433"/>
      <c r="G27" s="159"/>
      <c r="H27" s="426"/>
      <c r="I27" s="177"/>
      <c r="J27" s="425"/>
      <c r="K27" s="426"/>
      <c r="L27" s="427"/>
      <c r="M27" s="428"/>
      <c r="N27" s="429"/>
      <c r="O27" s="430"/>
      <c r="P27" s="422"/>
      <c r="Q27" s="423"/>
      <c r="R27" s="423"/>
      <c r="S27" s="94"/>
      <c r="T27" s="94"/>
      <c r="U27" s="94"/>
    </row>
    <row r="28" spans="1:21" ht="39" hidden="1" customHeight="1" x14ac:dyDescent="0.25">
      <c r="A28" s="94"/>
      <c r="B28" s="339"/>
      <c r="C28" s="433"/>
      <c r="D28" s="433"/>
      <c r="E28" s="433"/>
      <c r="F28" s="433"/>
      <c r="G28" s="155"/>
      <c r="H28" s="426"/>
      <c r="I28" s="177"/>
      <c r="J28" s="425"/>
      <c r="K28" s="426"/>
      <c r="L28" s="427"/>
      <c r="M28" s="428"/>
      <c r="N28" s="429"/>
      <c r="O28" s="430"/>
      <c r="P28" s="422"/>
      <c r="Q28" s="423"/>
      <c r="R28" s="423"/>
      <c r="S28" s="94"/>
      <c r="T28" s="94"/>
      <c r="U28" s="94"/>
    </row>
    <row r="29" spans="1:21" ht="39" hidden="1" customHeight="1" x14ac:dyDescent="0.25">
      <c r="A29" s="94"/>
      <c r="B29" s="339"/>
      <c r="C29" s="433"/>
      <c r="D29" s="433"/>
      <c r="E29" s="433"/>
      <c r="F29" s="433"/>
      <c r="G29" s="159"/>
      <c r="H29" s="426"/>
      <c r="I29" s="424"/>
      <c r="J29" s="425"/>
      <c r="K29" s="426"/>
      <c r="L29" s="427"/>
      <c r="M29" s="428"/>
      <c r="N29" s="429"/>
      <c r="O29" s="430"/>
      <c r="P29" s="422"/>
      <c r="Q29" s="423"/>
      <c r="R29" s="423"/>
      <c r="S29" s="94"/>
      <c r="T29" s="94"/>
      <c r="U29" s="94"/>
    </row>
    <row r="30" spans="1:21" ht="138" hidden="1" customHeight="1" x14ac:dyDescent="0.25">
      <c r="A30" s="94"/>
      <c r="B30" s="339"/>
      <c r="C30" s="433"/>
      <c r="D30" s="433"/>
      <c r="E30" s="433"/>
      <c r="F30" s="433"/>
      <c r="G30" s="159"/>
      <c r="H30" s="426"/>
      <c r="I30" s="424"/>
      <c r="J30" s="425"/>
      <c r="K30" s="426"/>
      <c r="L30" s="427"/>
      <c r="M30" s="428"/>
      <c r="N30" s="429"/>
      <c r="O30" s="430"/>
      <c r="P30" s="422"/>
      <c r="Q30" s="423"/>
      <c r="R30" s="423"/>
      <c r="S30" s="94"/>
      <c r="T30" s="94"/>
      <c r="U30" s="94"/>
    </row>
    <row r="31" spans="1:21" ht="138" hidden="1" customHeight="1" x14ac:dyDescent="0.25">
      <c r="A31" s="94"/>
      <c r="B31" s="339"/>
      <c r="C31" s="433"/>
      <c r="D31" s="433"/>
      <c r="E31" s="433"/>
      <c r="F31" s="433"/>
      <c r="G31" s="159"/>
      <c r="H31" s="426"/>
      <c r="I31" s="177"/>
      <c r="J31" s="425"/>
      <c r="K31" s="426"/>
      <c r="L31" s="427"/>
      <c r="M31" s="428"/>
      <c r="N31" s="429"/>
      <c r="O31" s="430"/>
      <c r="P31" s="422"/>
      <c r="Q31" s="423"/>
      <c r="R31" s="423"/>
      <c r="S31" s="94"/>
      <c r="T31" s="94"/>
      <c r="U31" s="94"/>
    </row>
    <row r="32" spans="1:21" ht="77.25" hidden="1" customHeight="1" x14ac:dyDescent="0.25">
      <c r="A32" s="94"/>
      <c r="B32" s="339"/>
      <c r="C32" s="433"/>
      <c r="D32" s="433"/>
      <c r="E32" s="433"/>
      <c r="F32" s="433"/>
      <c r="G32" s="159"/>
      <c r="H32" s="426"/>
      <c r="I32" s="177"/>
      <c r="J32" s="425"/>
      <c r="K32" s="426"/>
      <c r="L32" s="427"/>
      <c r="M32" s="428"/>
      <c r="N32" s="429"/>
      <c r="O32" s="430"/>
      <c r="P32" s="422"/>
      <c r="Q32" s="423"/>
      <c r="R32" s="423"/>
      <c r="S32" s="94"/>
      <c r="T32" s="94"/>
      <c r="U32" s="94"/>
    </row>
    <row r="33" spans="1:21" ht="27" customHeight="1" thickBot="1" x14ac:dyDescent="0.4">
      <c r="A33" s="94"/>
      <c r="B33" s="140" t="s">
        <v>48</v>
      </c>
      <c r="C33" s="160"/>
      <c r="D33" s="160"/>
      <c r="E33" s="161"/>
      <c r="F33" s="161"/>
      <c r="G33" s="161"/>
      <c r="H33" s="162">
        <f>IF(SUM(H14:H30)&gt;100%,"supera el 100%",SUM(H14:H30))</f>
        <v>1</v>
      </c>
      <c r="I33" s="163"/>
      <c r="J33" s="163"/>
      <c r="K33" s="163"/>
      <c r="L33" s="164"/>
      <c r="M33" s="164"/>
      <c r="N33" s="163"/>
      <c r="O33" s="164"/>
      <c r="P33" s="165">
        <v>1</v>
      </c>
      <c r="Q33" s="166"/>
      <c r="R33" s="167"/>
      <c r="S33" s="94"/>
      <c r="T33" s="94"/>
      <c r="U33" s="94"/>
    </row>
    <row r="34" spans="1:21" ht="27" customHeight="1" x14ac:dyDescent="0.25">
      <c r="A34" s="94"/>
      <c r="B34" s="330" t="s">
        <v>119</v>
      </c>
      <c r="C34" s="331"/>
      <c r="D34" s="331"/>
      <c r="E34" s="331"/>
      <c r="F34" s="331"/>
      <c r="G34" s="331"/>
      <c r="H34" s="331"/>
      <c r="I34" s="331"/>
      <c r="J34" s="331"/>
      <c r="K34" s="331"/>
      <c r="L34" s="331"/>
      <c r="M34" s="331"/>
      <c r="N34" s="331"/>
      <c r="O34" s="332"/>
      <c r="P34" s="168">
        <v>0</v>
      </c>
      <c r="Q34" s="333"/>
      <c r="R34" s="334"/>
      <c r="S34" s="94"/>
      <c r="T34" s="94"/>
      <c r="U34" s="94"/>
    </row>
    <row r="35" spans="1:21" ht="27" customHeight="1" x14ac:dyDescent="0.25">
      <c r="A35" s="94"/>
      <c r="B35" s="68"/>
      <c r="C35" s="65"/>
      <c r="D35" s="65"/>
      <c r="E35" s="65"/>
      <c r="F35" s="65"/>
      <c r="G35" s="65"/>
      <c r="H35" s="65"/>
      <c r="I35" s="65"/>
      <c r="J35" s="65"/>
      <c r="K35" s="65"/>
      <c r="L35" s="65"/>
      <c r="M35" s="64"/>
      <c r="N35" s="64"/>
      <c r="O35" s="64"/>
      <c r="P35" s="169">
        <f>SUM(P33:P34)</f>
        <v>1</v>
      </c>
      <c r="Q35" s="333"/>
      <c r="R35" s="334"/>
      <c r="S35" s="94"/>
      <c r="T35" s="94"/>
      <c r="U35" s="94"/>
    </row>
    <row r="36" spans="1:21" ht="27" customHeight="1" x14ac:dyDescent="0.25">
      <c r="A36" s="94"/>
      <c r="B36" s="69"/>
      <c r="C36" s="63"/>
      <c r="D36" s="63"/>
      <c r="E36" s="63"/>
      <c r="F36" s="64"/>
      <c r="G36" s="64"/>
      <c r="H36" s="64"/>
      <c r="I36" s="64"/>
      <c r="J36" s="64"/>
      <c r="K36" s="64"/>
      <c r="L36" s="64"/>
      <c r="M36" s="64"/>
      <c r="N36" s="64"/>
      <c r="O36" s="64"/>
      <c r="P36" s="64"/>
      <c r="Q36" s="333"/>
      <c r="R36" s="334"/>
      <c r="S36" s="94"/>
      <c r="T36" s="94"/>
      <c r="U36" s="94"/>
    </row>
    <row r="37" spans="1:21" ht="29.25" customHeight="1" thickBot="1" x14ac:dyDescent="0.3">
      <c r="A37" s="94"/>
      <c r="B37" s="99"/>
      <c r="C37" s="100"/>
      <c r="D37" s="70"/>
      <c r="E37" s="70"/>
      <c r="F37" s="100"/>
      <c r="G37" s="100"/>
      <c r="H37" s="70"/>
      <c r="I37" s="70"/>
      <c r="J37" s="70"/>
      <c r="K37" s="70"/>
      <c r="L37" s="70"/>
      <c r="M37" s="70"/>
      <c r="N37" s="70"/>
      <c r="O37" s="70"/>
      <c r="P37" s="101"/>
      <c r="Q37" s="70"/>
      <c r="R37" s="102"/>
      <c r="S37" s="94"/>
      <c r="T37" s="94"/>
      <c r="U37" s="94"/>
    </row>
    <row r="38" spans="1:21" ht="48.75" customHeight="1" x14ac:dyDescent="0.35">
      <c r="A38" s="94"/>
      <c r="B38" s="99"/>
      <c r="C38" s="119" t="s">
        <v>120</v>
      </c>
      <c r="D38" s="431">
        <v>43531</v>
      </c>
      <c r="E38" s="432"/>
      <c r="F38" s="70"/>
      <c r="G38" s="343"/>
      <c r="H38" s="344"/>
      <c r="I38" s="344"/>
      <c r="J38" s="345"/>
      <c r="K38" s="103"/>
      <c r="L38" s="346"/>
      <c r="M38" s="347"/>
      <c r="N38" s="347"/>
      <c r="O38" s="348"/>
      <c r="P38" s="104"/>
      <c r="Q38" s="105"/>
      <c r="R38" s="106"/>
      <c r="S38" s="94"/>
      <c r="T38" s="94"/>
      <c r="U38" s="94"/>
    </row>
    <row r="39" spans="1:21" ht="48" customHeight="1" thickBot="1" x14ac:dyDescent="0.4">
      <c r="A39" s="94"/>
      <c r="B39" s="99"/>
      <c r="C39" s="119" t="s">
        <v>121</v>
      </c>
      <c r="D39" s="421">
        <v>2019</v>
      </c>
      <c r="E39" s="421"/>
      <c r="F39" s="70"/>
      <c r="G39" s="350" t="s">
        <v>237</v>
      </c>
      <c r="H39" s="351"/>
      <c r="I39" s="351"/>
      <c r="J39" s="352"/>
      <c r="K39" s="103"/>
      <c r="L39" s="353" t="s">
        <v>122</v>
      </c>
      <c r="M39" s="354"/>
      <c r="N39" s="354"/>
      <c r="O39" s="355"/>
      <c r="P39" s="107"/>
      <c r="Q39" s="108"/>
      <c r="R39" s="109"/>
      <c r="S39" s="94"/>
      <c r="T39" s="94"/>
      <c r="U39" s="94"/>
    </row>
    <row r="40" spans="1:21" ht="27.75" thickBot="1" x14ac:dyDescent="0.4">
      <c r="A40" s="94"/>
      <c r="B40" s="110"/>
      <c r="C40" s="111"/>
      <c r="D40" s="152"/>
      <c r="E40" s="152"/>
      <c r="F40" s="71"/>
      <c r="G40" s="71"/>
      <c r="H40" s="71"/>
      <c r="I40" s="71"/>
      <c r="J40" s="71"/>
      <c r="K40" s="71"/>
      <c r="L40" s="71"/>
      <c r="M40" s="71"/>
      <c r="N40" s="71"/>
      <c r="O40" s="71"/>
      <c r="P40" s="112"/>
      <c r="Q40" s="71"/>
      <c r="R40" s="113"/>
      <c r="S40" s="94"/>
      <c r="T40" s="94"/>
      <c r="U40" s="94"/>
    </row>
    <row r="41" spans="1:21" ht="26.25" x14ac:dyDescent="0.25">
      <c r="A41" s="94"/>
      <c r="B41" s="94"/>
      <c r="C41" s="94"/>
      <c r="D41" s="94"/>
      <c r="E41" s="94"/>
      <c r="F41" s="94"/>
      <c r="G41" s="94"/>
      <c r="H41" s="94"/>
      <c r="I41" s="94"/>
      <c r="J41" s="94"/>
      <c r="K41" s="94"/>
      <c r="L41" s="94"/>
      <c r="M41" s="94"/>
      <c r="N41" s="94"/>
      <c r="O41" s="94"/>
      <c r="P41" s="94"/>
      <c r="Q41" s="94"/>
      <c r="R41" s="94"/>
      <c r="S41" s="94"/>
      <c r="T41" s="94"/>
      <c r="U41" s="94"/>
    </row>
    <row r="42" spans="1:21" ht="26.25" x14ac:dyDescent="0.25">
      <c r="A42" s="94"/>
      <c r="B42" s="94"/>
      <c r="C42" s="94"/>
      <c r="D42" s="94"/>
      <c r="E42" s="94"/>
      <c r="F42" s="94"/>
      <c r="G42" s="94"/>
      <c r="H42" s="94"/>
      <c r="I42" s="94"/>
      <c r="J42" s="94"/>
      <c r="K42" s="94"/>
      <c r="L42" s="94"/>
      <c r="M42" s="94"/>
      <c r="N42" s="94"/>
      <c r="O42" s="94"/>
      <c r="P42" s="94"/>
      <c r="Q42" s="94"/>
      <c r="R42" s="94"/>
      <c r="S42" s="94"/>
      <c r="T42" s="94"/>
      <c r="U42" s="94"/>
    </row>
  </sheetData>
  <mergeCells count="111">
    <mergeCell ref="F2:F3"/>
    <mergeCell ref="H2:H3"/>
    <mergeCell ref="B5:D8"/>
    <mergeCell ref="E5:O5"/>
    <mergeCell ref="P5:R5"/>
    <mergeCell ref="E6:O6"/>
    <mergeCell ref="P6:R6"/>
    <mergeCell ref="E7:O7"/>
    <mergeCell ref="P7:R7"/>
    <mergeCell ref="E8:O8"/>
    <mergeCell ref="G12:G13"/>
    <mergeCell ref="H12:I13"/>
    <mergeCell ref="J12:N12"/>
    <mergeCell ref="O12:O13"/>
    <mergeCell ref="P12:P13"/>
    <mergeCell ref="Q12:R12"/>
    <mergeCell ref="P8:R8"/>
    <mergeCell ref="B10:R10"/>
    <mergeCell ref="B11:H11"/>
    <mergeCell ref="K11:N11"/>
    <mergeCell ref="O11:R11"/>
    <mergeCell ref="B12:B13"/>
    <mergeCell ref="C12:C13"/>
    <mergeCell ref="D12:D13"/>
    <mergeCell ref="E12:E13"/>
    <mergeCell ref="F12:F13"/>
    <mergeCell ref="O14:O17"/>
    <mergeCell ref="P14:P17"/>
    <mergeCell ref="Q14:Q17"/>
    <mergeCell ref="R14:R17"/>
    <mergeCell ref="B18:B19"/>
    <mergeCell ref="C18:C19"/>
    <mergeCell ref="D18:D19"/>
    <mergeCell ref="E18:E19"/>
    <mergeCell ref="F18:F19"/>
    <mergeCell ref="H18:H19"/>
    <mergeCell ref="I14:I15"/>
    <mergeCell ref="J14:J17"/>
    <mergeCell ref="K14:K17"/>
    <mergeCell ref="L14:L17"/>
    <mergeCell ref="M14:M17"/>
    <mergeCell ref="N14:N17"/>
    <mergeCell ref="B14:B17"/>
    <mergeCell ref="C14:C17"/>
    <mergeCell ref="D14:D17"/>
    <mergeCell ref="E14:E17"/>
    <mergeCell ref="F14:F17"/>
    <mergeCell ref="H14:H17"/>
    <mergeCell ref="P18:P19"/>
    <mergeCell ref="Q18:Q19"/>
    <mergeCell ref="K20:K21"/>
    <mergeCell ref="R18:R19"/>
    <mergeCell ref="B20:B21"/>
    <mergeCell ref="C20:C21"/>
    <mergeCell ref="D20:D21"/>
    <mergeCell ref="E20:E21"/>
    <mergeCell ref="F20:F21"/>
    <mergeCell ref="H20:H21"/>
    <mergeCell ref="J20:J21"/>
    <mergeCell ref="J18:J19"/>
    <mergeCell ref="K18:K19"/>
    <mergeCell ref="L18:L19"/>
    <mergeCell ref="M18:M19"/>
    <mergeCell ref="N18:N19"/>
    <mergeCell ref="O18:O19"/>
    <mergeCell ref="Q20:Q21"/>
    <mergeCell ref="R20:R21"/>
    <mergeCell ref="L20:L21"/>
    <mergeCell ref="M20:M21"/>
    <mergeCell ref="N20:N21"/>
    <mergeCell ref="O20:O21"/>
    <mergeCell ref="P20:P21"/>
    <mergeCell ref="R22:R25"/>
    <mergeCell ref="B26:B32"/>
    <mergeCell ref="C26:C32"/>
    <mergeCell ref="D26:D32"/>
    <mergeCell ref="E26:E32"/>
    <mergeCell ref="F26:F32"/>
    <mergeCell ref="H26:H32"/>
    <mergeCell ref="J26:J32"/>
    <mergeCell ref="K26:K32"/>
    <mergeCell ref="L26:L32"/>
    <mergeCell ref="L22:L25"/>
    <mergeCell ref="M22:M25"/>
    <mergeCell ref="N22:N25"/>
    <mergeCell ref="O22:O25"/>
    <mergeCell ref="P22:P25"/>
    <mergeCell ref="Q22:Q25"/>
    <mergeCell ref="B22:B25"/>
    <mergeCell ref="C22:C25"/>
    <mergeCell ref="D22:D25"/>
    <mergeCell ref="E22:E25"/>
    <mergeCell ref="F22:F25"/>
    <mergeCell ref="H22:H25"/>
    <mergeCell ref="J22:J25"/>
    <mergeCell ref="K22:K25"/>
    <mergeCell ref="D39:E39"/>
    <mergeCell ref="G39:J39"/>
    <mergeCell ref="L39:O39"/>
    <mergeCell ref="I29:I30"/>
    <mergeCell ref="B34:O34"/>
    <mergeCell ref="Q34:R36"/>
    <mergeCell ref="D38:E38"/>
    <mergeCell ref="G38:J38"/>
    <mergeCell ref="L38:O38"/>
    <mergeCell ref="M26:M32"/>
    <mergeCell ref="N26:N32"/>
    <mergeCell ref="O26:O32"/>
    <mergeCell ref="P26:P32"/>
    <mergeCell ref="Q26:Q32"/>
    <mergeCell ref="R26:R32"/>
  </mergeCells>
  <conditionalFormatting sqref="O18 O20 O26">
    <cfRule type="cellIs" dxfId="6" priority="3" operator="greaterThan">
      <formula>100</formula>
    </cfRule>
  </conditionalFormatting>
  <conditionalFormatting sqref="O22">
    <cfRule type="cellIs" dxfId="5" priority="2" operator="greaterThan">
      <formula>100</formula>
    </cfRule>
  </conditionalFormatting>
  <conditionalFormatting sqref="O14">
    <cfRule type="cellIs" dxfId="0" priority="1" operator="greaterThan">
      <formula>100</formula>
    </cfRule>
  </conditionalFormatting>
  <dataValidations count="1">
    <dataValidation allowBlank="1" showInputMessage="1" showErrorMessage="1" errorTitle="error" error="solo datos númericos" sqref="H14:H26"/>
  </dataValidations>
  <hyperlinks>
    <hyperlink ref="R14" r:id="rId1"/>
    <hyperlink ref="R18" r:id="rId2"/>
    <hyperlink ref="R20" r:id="rId3"/>
    <hyperlink ref="R22" r:id="rId4"/>
  </hyperlinks>
  <printOptions horizontalCentered="1" verticalCentered="1"/>
  <pageMargins left="0.25" right="0.25" top="0.75" bottom="0.75" header="0.3" footer="0.3"/>
  <pageSetup paperSize="256" scale="20" orientation="landscape" r:id="rId5"/>
  <colBreaks count="1" manualBreakCount="1">
    <brk id="18" min="1" max="40" man="1"/>
  </col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00" t="s">
        <v>123</v>
      </c>
      <c r="C2" s="200"/>
      <c r="D2" s="200"/>
      <c r="E2" s="200"/>
      <c r="F2" s="460"/>
      <c r="G2" s="460"/>
      <c r="H2" s="460"/>
      <c r="I2" s="460"/>
      <c r="J2" s="460"/>
      <c r="K2" s="460"/>
      <c r="L2" s="460"/>
      <c r="M2" s="460"/>
      <c r="N2" s="460"/>
      <c r="O2" s="460"/>
      <c r="P2" s="460"/>
      <c r="Q2" s="460"/>
      <c r="R2" s="460"/>
    </row>
    <row r="3" spans="1:19" x14ac:dyDescent="0.25">
      <c r="B3" s="210" t="s">
        <v>1</v>
      </c>
      <c r="C3" s="210"/>
      <c r="D3" s="210"/>
      <c r="E3" s="210"/>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04" t="s">
        <v>125</v>
      </c>
      <c r="D9" s="5" t="s">
        <v>126</v>
      </c>
      <c r="F9" s="20"/>
      <c r="G9" s="7"/>
    </row>
    <row r="10" spans="1:19" x14ac:dyDescent="0.25">
      <c r="C10" s="204"/>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461" t="s">
        <v>14</v>
      </c>
      <c r="B15" s="462"/>
      <c r="C15" s="462"/>
      <c r="D15" s="462"/>
      <c r="E15" s="462"/>
      <c r="F15" s="462"/>
      <c r="G15" s="462"/>
      <c r="H15" s="463" t="s">
        <v>129</v>
      </c>
      <c r="I15" s="446"/>
      <c r="J15" s="446"/>
      <c r="K15" s="446"/>
      <c r="L15" s="446"/>
      <c r="M15" s="446"/>
      <c r="N15" s="446"/>
      <c r="O15" s="446"/>
      <c r="P15" s="446"/>
      <c r="Q15" s="446"/>
      <c r="R15" s="447"/>
    </row>
    <row r="16" spans="1:19" ht="28.5" customHeight="1" x14ac:dyDescent="0.25">
      <c r="A16" s="123" t="s">
        <v>17</v>
      </c>
      <c r="B16" s="123" t="s">
        <v>18</v>
      </c>
      <c r="C16" s="132" t="s">
        <v>19</v>
      </c>
      <c r="D16" s="123" t="s">
        <v>20</v>
      </c>
      <c r="E16" s="123" t="s">
        <v>130</v>
      </c>
      <c r="F16" s="123" t="s">
        <v>22</v>
      </c>
      <c r="G16" s="36" t="s">
        <v>23</v>
      </c>
      <c r="H16" s="464" t="s">
        <v>131</v>
      </c>
      <c r="I16" s="465"/>
      <c r="J16" s="465"/>
      <c r="K16" s="466"/>
      <c r="L16" s="123" t="s">
        <v>132</v>
      </c>
      <c r="M16" s="467" t="s">
        <v>133</v>
      </c>
      <c r="N16" s="469" t="s">
        <v>134</v>
      </c>
      <c r="O16" s="471" t="s">
        <v>135</v>
      </c>
      <c r="P16" s="472"/>
      <c r="Q16" s="464" t="s">
        <v>16</v>
      </c>
      <c r="R16" s="466"/>
    </row>
    <row r="17" spans="1:18" ht="30" customHeight="1" x14ac:dyDescent="0.25">
      <c r="A17" s="208" t="s">
        <v>26</v>
      </c>
      <c r="B17" s="209">
        <v>0.3</v>
      </c>
      <c r="C17" s="187" t="s">
        <v>27</v>
      </c>
      <c r="D17" s="10" t="s">
        <v>28</v>
      </c>
      <c r="E17" s="187">
        <v>4</v>
      </c>
      <c r="F17" s="187" t="s">
        <v>29</v>
      </c>
      <c r="G17" s="201" t="s">
        <v>30</v>
      </c>
      <c r="H17" s="120" t="s">
        <v>136</v>
      </c>
      <c r="I17" s="120" t="s">
        <v>137</v>
      </c>
      <c r="J17" s="120" t="s">
        <v>138</v>
      </c>
      <c r="K17" s="120" t="s">
        <v>139</v>
      </c>
      <c r="L17" s="9" t="s">
        <v>140</v>
      </c>
      <c r="M17" s="468"/>
      <c r="N17" s="470"/>
      <c r="O17" s="22" t="s">
        <v>141</v>
      </c>
      <c r="P17" s="22" t="s">
        <v>118</v>
      </c>
      <c r="Q17" s="22" t="s">
        <v>24</v>
      </c>
      <c r="R17" s="121" t="s">
        <v>25</v>
      </c>
    </row>
    <row r="18" spans="1:18" ht="45" customHeight="1" x14ac:dyDescent="0.25">
      <c r="A18" s="208"/>
      <c r="B18" s="208"/>
      <c r="C18" s="188"/>
      <c r="D18" s="11" t="s">
        <v>31</v>
      </c>
      <c r="E18" s="188"/>
      <c r="F18" s="188"/>
      <c r="G18" s="201"/>
      <c r="H18" s="457">
        <v>0.25</v>
      </c>
      <c r="I18" s="448">
        <f>1/E17</f>
        <v>0.25</v>
      </c>
      <c r="J18" s="448"/>
      <c r="K18" s="448"/>
      <c r="L18" s="454">
        <f>SUM(H18:K18)</f>
        <v>0.5</v>
      </c>
      <c r="M18" s="454">
        <f>2*B17/E17</f>
        <v>0.15</v>
      </c>
      <c r="N18" s="451" t="s">
        <v>142</v>
      </c>
      <c r="O18" s="451" t="s">
        <v>143</v>
      </c>
      <c r="P18" s="187" t="s">
        <v>144</v>
      </c>
      <c r="Q18" s="451" t="s">
        <v>145</v>
      </c>
      <c r="R18" s="187"/>
    </row>
    <row r="19" spans="1:18" ht="35.25" customHeight="1" x14ac:dyDescent="0.25">
      <c r="A19" s="208"/>
      <c r="B19" s="208"/>
      <c r="C19" s="188"/>
      <c r="D19" s="11" t="s">
        <v>32</v>
      </c>
      <c r="E19" s="188"/>
      <c r="F19" s="188"/>
      <c r="G19" s="201"/>
      <c r="H19" s="458"/>
      <c r="I19" s="449"/>
      <c r="J19" s="449"/>
      <c r="K19" s="449"/>
      <c r="L19" s="455"/>
      <c r="M19" s="455"/>
      <c r="N19" s="452"/>
      <c r="O19" s="452"/>
      <c r="P19" s="188"/>
      <c r="Q19" s="452"/>
      <c r="R19" s="188"/>
    </row>
    <row r="20" spans="1:18" ht="39.75" customHeight="1" x14ac:dyDescent="0.25">
      <c r="A20" s="208"/>
      <c r="B20" s="208"/>
      <c r="C20" s="189"/>
      <c r="D20" s="11" t="s">
        <v>33</v>
      </c>
      <c r="E20" s="189"/>
      <c r="F20" s="189"/>
      <c r="G20" s="201"/>
      <c r="H20" s="459"/>
      <c r="I20" s="450"/>
      <c r="J20" s="450"/>
      <c r="K20" s="450"/>
      <c r="L20" s="456"/>
      <c r="M20" s="456"/>
      <c r="N20" s="453"/>
      <c r="O20" s="453"/>
      <c r="P20" s="189"/>
      <c r="Q20" s="453"/>
      <c r="R20" s="189"/>
    </row>
    <row r="21" spans="1:18" ht="56.25" customHeight="1" x14ac:dyDescent="0.25">
      <c r="A21" s="197" t="s">
        <v>34</v>
      </c>
      <c r="B21" s="194">
        <v>0.4</v>
      </c>
      <c r="C21" s="187" t="s">
        <v>35</v>
      </c>
      <c r="D21" s="11" t="s">
        <v>146</v>
      </c>
      <c r="E21" s="187">
        <v>20</v>
      </c>
      <c r="F21" s="187" t="s">
        <v>37</v>
      </c>
      <c r="G21" s="187" t="s">
        <v>147</v>
      </c>
      <c r="H21" s="448">
        <v>0.08</v>
      </c>
      <c r="I21" s="448">
        <f>7/E21</f>
        <v>0.35</v>
      </c>
      <c r="J21" s="439"/>
      <c r="K21" s="187"/>
      <c r="L21" s="439">
        <f>+H21+I21+J21+K21</f>
        <v>0.43</v>
      </c>
      <c r="M21" s="439">
        <f>9*B21/E21</f>
        <v>0.18</v>
      </c>
      <c r="N21" s="187"/>
      <c r="O21" s="187"/>
      <c r="P21" s="187"/>
      <c r="Q21" s="187"/>
      <c r="R21" s="191"/>
    </row>
    <row r="22" spans="1:18" ht="47.25" customHeight="1" x14ac:dyDescent="0.25">
      <c r="A22" s="198"/>
      <c r="B22" s="195"/>
      <c r="C22" s="188"/>
      <c r="D22" s="11" t="s">
        <v>39</v>
      </c>
      <c r="E22" s="188"/>
      <c r="F22" s="188"/>
      <c r="G22" s="188"/>
      <c r="H22" s="449"/>
      <c r="I22" s="449"/>
      <c r="J22" s="188"/>
      <c r="K22" s="188"/>
      <c r="L22" s="440"/>
      <c r="M22" s="440"/>
      <c r="N22" s="188"/>
      <c r="O22" s="188"/>
      <c r="P22" s="188"/>
      <c r="Q22" s="188"/>
      <c r="R22" s="192"/>
    </row>
    <row r="23" spans="1:18" ht="57" customHeight="1" x14ac:dyDescent="0.25">
      <c r="A23" s="199"/>
      <c r="B23" s="196"/>
      <c r="C23" s="189"/>
      <c r="D23" s="11" t="s">
        <v>41</v>
      </c>
      <c r="E23" s="188"/>
      <c r="F23" s="189"/>
      <c r="G23" s="189"/>
      <c r="H23" s="450"/>
      <c r="I23" s="450"/>
      <c r="J23" s="189"/>
      <c r="K23" s="189"/>
      <c r="L23" s="441"/>
      <c r="M23" s="441"/>
      <c r="N23" s="189"/>
      <c r="O23" s="189"/>
      <c r="P23" s="189"/>
      <c r="Q23" s="189"/>
      <c r="R23" s="193"/>
    </row>
    <row r="24" spans="1:18" ht="55.5" customHeight="1" x14ac:dyDescent="0.25">
      <c r="A24" s="197" t="s">
        <v>43</v>
      </c>
      <c r="B24" s="194">
        <v>0.3</v>
      </c>
      <c r="C24" s="187" t="s">
        <v>44</v>
      </c>
      <c r="D24" s="11" t="s">
        <v>45</v>
      </c>
      <c r="E24" s="187">
        <v>15</v>
      </c>
      <c r="F24" s="187" t="s">
        <v>29</v>
      </c>
      <c r="G24" s="187" t="s">
        <v>42</v>
      </c>
      <c r="H24" s="448">
        <v>0.1</v>
      </c>
      <c r="I24" s="448">
        <f>5/E24</f>
        <v>0.33333333333333331</v>
      </c>
      <c r="J24" s="187"/>
      <c r="K24" s="187"/>
      <c r="L24" s="439">
        <f>+H24+I24+J24+K24</f>
        <v>0.43333333333333335</v>
      </c>
      <c r="M24" s="439">
        <f>8*B24/E24</f>
        <v>0.16</v>
      </c>
      <c r="N24" s="187"/>
      <c r="O24" s="187"/>
      <c r="P24" s="187"/>
      <c r="Q24" s="187"/>
      <c r="R24" s="187"/>
    </row>
    <row r="25" spans="1:18" ht="39.75" customHeight="1" x14ac:dyDescent="0.25">
      <c r="A25" s="198"/>
      <c r="B25" s="195"/>
      <c r="C25" s="188"/>
      <c r="D25" s="11" t="s">
        <v>46</v>
      </c>
      <c r="E25" s="188"/>
      <c r="F25" s="188"/>
      <c r="G25" s="188"/>
      <c r="H25" s="449"/>
      <c r="I25" s="449"/>
      <c r="J25" s="188"/>
      <c r="K25" s="188"/>
      <c r="L25" s="440"/>
      <c r="M25" s="440"/>
      <c r="N25" s="188"/>
      <c r="O25" s="188"/>
      <c r="P25" s="188"/>
      <c r="Q25" s="188"/>
      <c r="R25" s="188"/>
    </row>
    <row r="26" spans="1:18" ht="39" customHeight="1" x14ac:dyDescent="0.25">
      <c r="A26" s="199"/>
      <c r="B26" s="196"/>
      <c r="C26" s="189"/>
      <c r="D26" s="11" t="s">
        <v>47</v>
      </c>
      <c r="E26" s="189"/>
      <c r="F26" s="189"/>
      <c r="G26" s="189"/>
      <c r="H26" s="450"/>
      <c r="I26" s="450"/>
      <c r="J26" s="189"/>
      <c r="K26" s="189"/>
      <c r="L26" s="441"/>
      <c r="M26" s="441"/>
      <c r="N26" s="189"/>
      <c r="O26" s="189"/>
      <c r="P26" s="189"/>
      <c r="Q26" s="189"/>
      <c r="R26" s="189"/>
    </row>
    <row r="27" spans="1:18" ht="33.75" customHeight="1" x14ac:dyDescent="0.25">
      <c r="A27" s="121" t="s">
        <v>48</v>
      </c>
      <c r="B27" s="122">
        <f>SUM(B17:B26)</f>
        <v>1</v>
      </c>
      <c r="C27" s="122"/>
      <c r="D27" s="5"/>
      <c r="E27" s="5"/>
      <c r="F27" s="5"/>
      <c r="G27" s="11"/>
      <c r="H27" s="122">
        <f>SUM(H18:H26)</f>
        <v>0.43000000000000005</v>
      </c>
      <c r="I27" s="122">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182"/>
      <c r="E29" s="183"/>
      <c r="F29" s="442"/>
      <c r="G29" s="443"/>
      <c r="H29" s="444"/>
      <c r="I29" s="24"/>
      <c r="J29" s="24"/>
      <c r="K29" s="24"/>
      <c r="L29" s="24"/>
      <c r="M29" s="24"/>
      <c r="N29" s="24"/>
      <c r="O29" s="24"/>
      <c r="P29" s="24"/>
      <c r="Q29" s="24"/>
      <c r="R29" s="24"/>
    </row>
    <row r="30" spans="1:18" ht="15.75" thickBot="1" x14ac:dyDescent="0.3">
      <c r="A30" s="13"/>
      <c r="D30" s="180" t="s">
        <v>49</v>
      </c>
      <c r="E30" s="181"/>
      <c r="F30" s="125"/>
      <c r="G30" s="181" t="s">
        <v>50</v>
      </c>
      <c r="H30" s="184"/>
      <c r="I30" s="25"/>
      <c r="J30" s="25"/>
      <c r="K30" s="25"/>
      <c r="L30" s="25"/>
      <c r="M30" s="25"/>
      <c r="N30" s="25"/>
      <c r="O30" s="25"/>
      <c r="P30" s="25"/>
      <c r="Q30" s="25"/>
      <c r="R30" s="25"/>
    </row>
    <row r="31" spans="1:18" ht="15.75" thickBot="1" x14ac:dyDescent="0.3">
      <c r="A31" s="13"/>
    </row>
    <row r="32" spans="1:18" ht="15.75" thickBot="1" x14ac:dyDescent="0.3">
      <c r="A32" s="13"/>
      <c r="B32" s="445" t="s">
        <v>148</v>
      </c>
      <c r="C32" s="446"/>
      <c r="D32" s="446"/>
      <c r="E32" s="446"/>
      <c r="F32" s="446"/>
      <c r="G32" s="446"/>
      <c r="H32" s="44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4"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00" t="s">
        <v>123</v>
      </c>
      <c r="C2" s="200"/>
      <c r="D2" s="200"/>
      <c r="E2" s="200"/>
      <c r="F2" s="460"/>
      <c r="G2" s="460"/>
      <c r="H2" s="460"/>
      <c r="I2" s="460"/>
      <c r="J2" s="460"/>
      <c r="K2" s="460"/>
      <c r="L2" s="460"/>
      <c r="M2" s="460"/>
      <c r="N2" s="460"/>
      <c r="O2" s="460"/>
      <c r="P2" s="460"/>
      <c r="Q2" s="460"/>
      <c r="R2" s="460"/>
    </row>
    <row r="3" spans="1:19" x14ac:dyDescent="0.25">
      <c r="B3" s="210" t="s">
        <v>1</v>
      </c>
      <c r="C3" s="210"/>
      <c r="D3" s="210"/>
      <c r="E3" s="210"/>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04" t="s">
        <v>125</v>
      </c>
      <c r="D9" s="5" t="s">
        <v>126</v>
      </c>
      <c r="F9" s="20"/>
      <c r="G9" s="7"/>
    </row>
    <row r="10" spans="1:19" x14ac:dyDescent="0.25">
      <c r="C10" s="204"/>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461" t="s">
        <v>14</v>
      </c>
      <c r="B15" s="462"/>
      <c r="C15" s="462"/>
      <c r="D15" s="462"/>
      <c r="E15" s="462"/>
      <c r="F15" s="462"/>
      <c r="G15" s="462"/>
      <c r="H15" s="463" t="s">
        <v>129</v>
      </c>
      <c r="I15" s="446"/>
      <c r="J15" s="446"/>
      <c r="K15" s="446"/>
      <c r="L15" s="446"/>
      <c r="M15" s="446"/>
      <c r="N15" s="446"/>
      <c r="O15" s="446"/>
      <c r="P15" s="446"/>
      <c r="Q15" s="446"/>
      <c r="R15" s="447"/>
    </row>
    <row r="16" spans="1:19" ht="28.5" customHeight="1" x14ac:dyDescent="0.25">
      <c r="A16" s="123" t="s">
        <v>17</v>
      </c>
      <c r="B16" s="123" t="s">
        <v>18</v>
      </c>
      <c r="C16" s="132" t="s">
        <v>19</v>
      </c>
      <c r="D16" s="123" t="s">
        <v>20</v>
      </c>
      <c r="E16" s="123" t="s">
        <v>130</v>
      </c>
      <c r="F16" s="123" t="s">
        <v>22</v>
      </c>
      <c r="G16" s="36" t="s">
        <v>23</v>
      </c>
      <c r="H16" s="464" t="s">
        <v>131</v>
      </c>
      <c r="I16" s="465"/>
      <c r="J16" s="465"/>
      <c r="K16" s="466"/>
      <c r="L16" s="123" t="s">
        <v>132</v>
      </c>
      <c r="M16" s="467" t="s">
        <v>133</v>
      </c>
      <c r="N16" s="469" t="s">
        <v>134</v>
      </c>
      <c r="O16" s="471" t="s">
        <v>135</v>
      </c>
      <c r="P16" s="472"/>
      <c r="Q16" s="464" t="s">
        <v>16</v>
      </c>
      <c r="R16" s="466"/>
    </row>
    <row r="17" spans="1:18" ht="30" customHeight="1" x14ac:dyDescent="0.25">
      <c r="A17" s="208" t="s">
        <v>26</v>
      </c>
      <c r="B17" s="209">
        <v>0.3</v>
      </c>
      <c r="C17" s="187" t="s">
        <v>27</v>
      </c>
      <c r="D17" s="10" t="s">
        <v>28</v>
      </c>
      <c r="E17" s="187">
        <v>4</v>
      </c>
      <c r="F17" s="187" t="s">
        <v>29</v>
      </c>
      <c r="G17" s="201" t="s">
        <v>30</v>
      </c>
      <c r="H17" s="120" t="s">
        <v>136</v>
      </c>
      <c r="I17" s="120" t="s">
        <v>137</v>
      </c>
      <c r="J17" s="120" t="s">
        <v>138</v>
      </c>
      <c r="K17" s="120" t="s">
        <v>139</v>
      </c>
      <c r="L17" s="9" t="s">
        <v>140</v>
      </c>
      <c r="M17" s="468"/>
      <c r="N17" s="470"/>
      <c r="O17" s="22" t="s">
        <v>141</v>
      </c>
      <c r="P17" s="22" t="s">
        <v>118</v>
      </c>
      <c r="Q17" s="22" t="s">
        <v>24</v>
      </c>
      <c r="R17" s="121" t="s">
        <v>25</v>
      </c>
    </row>
    <row r="18" spans="1:18" ht="45" customHeight="1" x14ac:dyDescent="0.25">
      <c r="A18" s="208"/>
      <c r="B18" s="208"/>
      <c r="C18" s="188"/>
      <c r="D18" s="11" t="s">
        <v>31</v>
      </c>
      <c r="E18" s="188"/>
      <c r="F18" s="188"/>
      <c r="G18" s="201"/>
      <c r="H18" s="448">
        <f>1/E17</f>
        <v>0.25</v>
      </c>
      <c r="I18" s="448">
        <f>+'Seguimiento 2'!I18:I20</f>
        <v>0.25</v>
      </c>
      <c r="J18" s="448">
        <f>2/E17</f>
        <v>0.5</v>
      </c>
      <c r="K18" s="448"/>
      <c r="L18" s="454">
        <f>+H18+I18+J18</f>
        <v>1</v>
      </c>
      <c r="M18" s="454">
        <f>4*B17/E17</f>
        <v>0.3</v>
      </c>
      <c r="N18" s="451" t="s">
        <v>142</v>
      </c>
      <c r="O18" s="451" t="s">
        <v>143</v>
      </c>
      <c r="P18" s="187" t="s">
        <v>144</v>
      </c>
      <c r="Q18" s="451" t="s">
        <v>145</v>
      </c>
      <c r="R18" s="187"/>
    </row>
    <row r="19" spans="1:18" ht="35.25" customHeight="1" x14ac:dyDescent="0.25">
      <c r="A19" s="208"/>
      <c r="B19" s="208"/>
      <c r="C19" s="188"/>
      <c r="D19" s="11" t="s">
        <v>32</v>
      </c>
      <c r="E19" s="188"/>
      <c r="F19" s="188"/>
      <c r="G19" s="201"/>
      <c r="H19" s="449"/>
      <c r="I19" s="449"/>
      <c r="J19" s="449"/>
      <c r="K19" s="449"/>
      <c r="L19" s="455"/>
      <c r="M19" s="455"/>
      <c r="N19" s="452"/>
      <c r="O19" s="452"/>
      <c r="P19" s="188"/>
      <c r="Q19" s="452"/>
      <c r="R19" s="188"/>
    </row>
    <row r="20" spans="1:18" ht="39.75" customHeight="1" x14ac:dyDescent="0.25">
      <c r="A20" s="208"/>
      <c r="B20" s="208"/>
      <c r="C20" s="189"/>
      <c r="D20" s="11" t="s">
        <v>33</v>
      </c>
      <c r="E20" s="189"/>
      <c r="F20" s="189"/>
      <c r="G20" s="201"/>
      <c r="H20" s="450"/>
      <c r="I20" s="450"/>
      <c r="J20" s="450"/>
      <c r="K20" s="450"/>
      <c r="L20" s="456"/>
      <c r="M20" s="456"/>
      <c r="N20" s="453"/>
      <c r="O20" s="453"/>
      <c r="P20" s="189"/>
      <c r="Q20" s="453"/>
      <c r="R20" s="189"/>
    </row>
    <row r="21" spans="1:18" ht="56.25" customHeight="1" x14ac:dyDescent="0.25">
      <c r="A21" s="197" t="s">
        <v>34</v>
      </c>
      <c r="B21" s="194">
        <v>0.4</v>
      </c>
      <c r="C21" s="187" t="s">
        <v>35</v>
      </c>
      <c r="D21" s="11" t="s">
        <v>146</v>
      </c>
      <c r="E21" s="187">
        <v>20</v>
      </c>
      <c r="F21" s="187" t="s">
        <v>37</v>
      </c>
      <c r="G21" s="187" t="s">
        <v>147</v>
      </c>
      <c r="H21" s="448">
        <f>7/25</f>
        <v>0.28000000000000003</v>
      </c>
      <c r="I21" s="439">
        <f>+'Seguimiento 2'!I21:I23</f>
        <v>0.35</v>
      </c>
      <c r="J21" s="448">
        <f>5/E21</f>
        <v>0.25</v>
      </c>
      <c r="K21" s="187"/>
      <c r="L21" s="439">
        <f>+H21+I21+J21+K21</f>
        <v>0.88</v>
      </c>
      <c r="M21" s="439">
        <f>+L21*B21</f>
        <v>0.35200000000000004</v>
      </c>
      <c r="N21" s="187"/>
      <c r="O21" s="187"/>
      <c r="P21" s="187"/>
      <c r="Q21" s="187"/>
      <c r="R21" s="187"/>
    </row>
    <row r="22" spans="1:18" ht="47.25" customHeight="1" x14ac:dyDescent="0.25">
      <c r="A22" s="198"/>
      <c r="B22" s="195"/>
      <c r="C22" s="188"/>
      <c r="D22" s="11" t="s">
        <v>39</v>
      </c>
      <c r="E22" s="188"/>
      <c r="F22" s="188"/>
      <c r="G22" s="188"/>
      <c r="H22" s="449"/>
      <c r="I22" s="188"/>
      <c r="J22" s="449"/>
      <c r="K22" s="188"/>
      <c r="L22" s="440"/>
      <c r="M22" s="440"/>
      <c r="N22" s="188"/>
      <c r="O22" s="188"/>
      <c r="P22" s="188"/>
      <c r="Q22" s="188"/>
      <c r="R22" s="188"/>
    </row>
    <row r="23" spans="1:18" ht="57" customHeight="1" x14ac:dyDescent="0.25">
      <c r="A23" s="199"/>
      <c r="B23" s="196"/>
      <c r="C23" s="189"/>
      <c r="D23" s="11" t="s">
        <v>41</v>
      </c>
      <c r="E23" s="188"/>
      <c r="F23" s="189"/>
      <c r="G23" s="189"/>
      <c r="H23" s="450"/>
      <c r="I23" s="189"/>
      <c r="J23" s="450"/>
      <c r="K23" s="189"/>
      <c r="L23" s="441"/>
      <c r="M23" s="441"/>
      <c r="N23" s="189"/>
      <c r="O23" s="189"/>
      <c r="P23" s="189"/>
      <c r="Q23" s="189"/>
      <c r="R23" s="189"/>
    </row>
    <row r="24" spans="1:18" ht="55.5" customHeight="1" x14ac:dyDescent="0.25">
      <c r="A24" s="197" t="s">
        <v>43</v>
      </c>
      <c r="B24" s="194">
        <v>0.3</v>
      </c>
      <c r="C24" s="187" t="s">
        <v>44</v>
      </c>
      <c r="D24" s="11" t="s">
        <v>45</v>
      </c>
      <c r="E24" s="187">
        <v>15</v>
      </c>
      <c r="F24" s="187" t="s">
        <v>29</v>
      </c>
      <c r="G24" s="187" t="s">
        <v>42</v>
      </c>
      <c r="H24" s="448">
        <f>3/30</f>
        <v>0.1</v>
      </c>
      <c r="I24" s="439">
        <f>+'Seguimiento 2'!I24:I26</f>
        <v>0.33333333333333331</v>
      </c>
      <c r="J24" s="448">
        <f>6/E24</f>
        <v>0.4</v>
      </c>
      <c r="K24" s="187"/>
      <c r="L24" s="439">
        <f>+H24+I24+J24+K24</f>
        <v>0.83333333333333337</v>
      </c>
      <c r="M24" s="439">
        <f>14*B24/E24</f>
        <v>0.28000000000000003</v>
      </c>
      <c r="N24" s="187"/>
      <c r="O24" s="187"/>
      <c r="P24" s="187"/>
      <c r="Q24" s="187"/>
      <c r="R24" s="187"/>
    </row>
    <row r="25" spans="1:18" ht="39.75" customHeight="1" x14ac:dyDescent="0.25">
      <c r="A25" s="198"/>
      <c r="B25" s="195"/>
      <c r="C25" s="188"/>
      <c r="D25" s="11" t="s">
        <v>46</v>
      </c>
      <c r="E25" s="188"/>
      <c r="F25" s="188"/>
      <c r="G25" s="188"/>
      <c r="H25" s="449"/>
      <c r="I25" s="188"/>
      <c r="J25" s="449"/>
      <c r="K25" s="188"/>
      <c r="L25" s="440"/>
      <c r="M25" s="440"/>
      <c r="N25" s="188"/>
      <c r="O25" s="188"/>
      <c r="P25" s="188"/>
      <c r="Q25" s="188"/>
      <c r="R25" s="188"/>
    </row>
    <row r="26" spans="1:18" ht="39" customHeight="1" x14ac:dyDescent="0.25">
      <c r="A26" s="199"/>
      <c r="B26" s="196"/>
      <c r="C26" s="189"/>
      <c r="D26" s="11" t="s">
        <v>47</v>
      </c>
      <c r="E26" s="189"/>
      <c r="F26" s="189"/>
      <c r="G26" s="189"/>
      <c r="H26" s="450"/>
      <c r="I26" s="189"/>
      <c r="J26" s="450"/>
      <c r="K26" s="189"/>
      <c r="L26" s="441"/>
      <c r="M26" s="441"/>
      <c r="N26" s="189"/>
      <c r="O26" s="189"/>
      <c r="P26" s="189"/>
      <c r="Q26" s="189"/>
      <c r="R26" s="189"/>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182"/>
      <c r="E29" s="183"/>
      <c r="F29" s="442"/>
      <c r="G29" s="443"/>
      <c r="H29" s="444"/>
      <c r="I29" s="24"/>
      <c r="J29" s="24"/>
      <c r="K29" s="24"/>
      <c r="L29" s="24"/>
      <c r="M29" s="24"/>
      <c r="N29" s="24"/>
      <c r="O29" s="24"/>
      <c r="P29" s="24"/>
      <c r="Q29" s="24"/>
      <c r="R29" s="24"/>
    </row>
    <row r="30" spans="1:18" ht="15.75" thickBot="1" x14ac:dyDescent="0.3">
      <c r="A30" s="13"/>
      <c r="D30" s="180" t="s">
        <v>49</v>
      </c>
      <c r="E30" s="181"/>
      <c r="F30" s="125"/>
      <c r="G30" s="181" t="s">
        <v>50</v>
      </c>
      <c r="H30" s="184"/>
      <c r="I30" s="25"/>
      <c r="J30" s="25"/>
      <c r="K30" s="25"/>
      <c r="L30" s="25"/>
      <c r="M30" s="25"/>
      <c r="N30" s="25"/>
      <c r="O30" s="25"/>
      <c r="P30" s="25"/>
      <c r="Q30" s="25"/>
      <c r="R30" s="25"/>
    </row>
    <row r="31" spans="1:18" ht="15.75" thickBot="1" x14ac:dyDescent="0.3">
      <c r="A31" s="13"/>
    </row>
    <row r="32" spans="1:18" ht="15.75" thickBot="1" x14ac:dyDescent="0.3">
      <c r="A32" s="13"/>
      <c r="B32" s="445" t="s">
        <v>148</v>
      </c>
      <c r="C32" s="446"/>
      <c r="D32" s="446"/>
      <c r="E32" s="446"/>
      <c r="F32" s="446"/>
      <c r="G32" s="446"/>
      <c r="H32" s="44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00" t="s">
        <v>123</v>
      </c>
      <c r="C2" s="200"/>
      <c r="D2" s="200"/>
      <c r="E2" s="200"/>
      <c r="F2" s="460"/>
      <c r="G2" s="460"/>
      <c r="H2" s="460"/>
      <c r="I2" s="460"/>
      <c r="J2" s="460"/>
      <c r="K2" s="460"/>
      <c r="L2" s="460"/>
      <c r="M2" s="460"/>
      <c r="N2" s="460"/>
      <c r="O2" s="460"/>
      <c r="P2" s="460"/>
      <c r="Q2" s="460"/>
      <c r="R2" s="460"/>
    </row>
    <row r="3" spans="1:19" x14ac:dyDescent="0.25">
      <c r="B3" s="210" t="s">
        <v>1</v>
      </c>
      <c r="C3" s="210"/>
      <c r="D3" s="210"/>
      <c r="E3" s="210"/>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04" t="s">
        <v>125</v>
      </c>
      <c r="D9" s="5" t="s">
        <v>126</v>
      </c>
      <c r="F9" s="20"/>
      <c r="G9" s="7"/>
    </row>
    <row r="10" spans="1:19" x14ac:dyDescent="0.25">
      <c r="C10" s="204"/>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461" t="s">
        <v>14</v>
      </c>
      <c r="B15" s="462"/>
      <c r="C15" s="462"/>
      <c r="D15" s="462"/>
      <c r="E15" s="462"/>
      <c r="F15" s="462"/>
      <c r="G15" s="462"/>
      <c r="H15" s="463" t="s">
        <v>129</v>
      </c>
      <c r="I15" s="446"/>
      <c r="J15" s="446"/>
      <c r="K15" s="446"/>
      <c r="L15" s="446"/>
      <c r="M15" s="446"/>
      <c r="N15" s="446"/>
      <c r="O15" s="446"/>
      <c r="P15" s="446"/>
      <c r="Q15" s="446"/>
      <c r="R15" s="447"/>
    </row>
    <row r="16" spans="1:19" ht="28.5" customHeight="1" x14ac:dyDescent="0.25">
      <c r="A16" s="123" t="s">
        <v>17</v>
      </c>
      <c r="B16" s="123" t="s">
        <v>18</v>
      </c>
      <c r="C16" s="132" t="s">
        <v>19</v>
      </c>
      <c r="D16" s="123" t="s">
        <v>20</v>
      </c>
      <c r="E16" s="123" t="s">
        <v>130</v>
      </c>
      <c r="F16" s="123" t="s">
        <v>22</v>
      </c>
      <c r="G16" s="36" t="s">
        <v>23</v>
      </c>
      <c r="H16" s="464" t="s">
        <v>131</v>
      </c>
      <c r="I16" s="465"/>
      <c r="J16" s="465"/>
      <c r="K16" s="466"/>
      <c r="L16" s="123" t="s">
        <v>132</v>
      </c>
      <c r="M16" s="467" t="s">
        <v>133</v>
      </c>
      <c r="N16" s="469" t="s">
        <v>134</v>
      </c>
      <c r="O16" s="471" t="s">
        <v>135</v>
      </c>
      <c r="P16" s="472"/>
      <c r="Q16" s="464" t="s">
        <v>16</v>
      </c>
      <c r="R16" s="466"/>
    </row>
    <row r="17" spans="1:18" ht="30" customHeight="1" x14ac:dyDescent="0.25">
      <c r="A17" s="208" t="s">
        <v>26</v>
      </c>
      <c r="B17" s="209">
        <v>0.3</v>
      </c>
      <c r="C17" s="187" t="s">
        <v>27</v>
      </c>
      <c r="D17" s="10" t="s">
        <v>28</v>
      </c>
      <c r="E17" s="187">
        <v>4</v>
      </c>
      <c r="F17" s="187" t="s">
        <v>29</v>
      </c>
      <c r="G17" s="201" t="s">
        <v>30</v>
      </c>
      <c r="H17" s="120" t="s">
        <v>136</v>
      </c>
      <c r="I17" s="120" t="s">
        <v>137</v>
      </c>
      <c r="J17" s="120" t="s">
        <v>138</v>
      </c>
      <c r="K17" s="120" t="s">
        <v>139</v>
      </c>
      <c r="L17" s="9" t="s">
        <v>140</v>
      </c>
      <c r="M17" s="468"/>
      <c r="N17" s="470"/>
      <c r="O17" s="22" t="s">
        <v>141</v>
      </c>
      <c r="P17" s="22" t="s">
        <v>118</v>
      </c>
      <c r="Q17" s="22" t="s">
        <v>24</v>
      </c>
      <c r="R17" s="121" t="s">
        <v>25</v>
      </c>
    </row>
    <row r="18" spans="1:18" ht="45" customHeight="1" x14ac:dyDescent="0.25">
      <c r="A18" s="208"/>
      <c r="B18" s="208"/>
      <c r="C18" s="188"/>
      <c r="D18" s="11" t="s">
        <v>31</v>
      </c>
      <c r="E18" s="188"/>
      <c r="F18" s="188"/>
      <c r="G18" s="201"/>
      <c r="H18" s="448">
        <f>1/E17</f>
        <v>0.25</v>
      </c>
      <c r="I18" s="448">
        <f>+'Seguimiento 2'!I18:I20</f>
        <v>0.25</v>
      </c>
      <c r="J18" s="448">
        <f>+'Seguimiento 3'!J18:J20</f>
        <v>0.5</v>
      </c>
      <c r="K18" s="448">
        <v>0</v>
      </c>
      <c r="L18" s="454">
        <f>+H18+I18+J18+K18</f>
        <v>1</v>
      </c>
      <c r="M18" s="454">
        <f>4*B17/E17</f>
        <v>0.3</v>
      </c>
      <c r="N18" s="451" t="s">
        <v>142</v>
      </c>
      <c r="O18" s="451" t="s">
        <v>143</v>
      </c>
      <c r="P18" s="187" t="s">
        <v>144</v>
      </c>
      <c r="Q18" s="451" t="s">
        <v>145</v>
      </c>
      <c r="R18" s="187"/>
    </row>
    <row r="19" spans="1:18" ht="35.25" customHeight="1" x14ac:dyDescent="0.25">
      <c r="A19" s="208"/>
      <c r="B19" s="208"/>
      <c r="C19" s="188"/>
      <c r="D19" s="11" t="s">
        <v>32</v>
      </c>
      <c r="E19" s="188"/>
      <c r="F19" s="188"/>
      <c r="G19" s="201"/>
      <c r="H19" s="449"/>
      <c r="I19" s="449"/>
      <c r="J19" s="449"/>
      <c r="K19" s="449"/>
      <c r="L19" s="455"/>
      <c r="M19" s="455"/>
      <c r="N19" s="452"/>
      <c r="O19" s="452"/>
      <c r="P19" s="188"/>
      <c r="Q19" s="452"/>
      <c r="R19" s="188"/>
    </row>
    <row r="20" spans="1:18" ht="39.75" customHeight="1" x14ac:dyDescent="0.25">
      <c r="A20" s="208"/>
      <c r="B20" s="208"/>
      <c r="C20" s="189"/>
      <c r="D20" s="11" t="s">
        <v>33</v>
      </c>
      <c r="E20" s="189"/>
      <c r="F20" s="189"/>
      <c r="G20" s="201"/>
      <c r="H20" s="450"/>
      <c r="I20" s="450"/>
      <c r="J20" s="450"/>
      <c r="K20" s="450"/>
      <c r="L20" s="456"/>
      <c r="M20" s="456"/>
      <c r="N20" s="453"/>
      <c r="O20" s="453"/>
      <c r="P20" s="189"/>
      <c r="Q20" s="453"/>
      <c r="R20" s="189"/>
    </row>
    <row r="21" spans="1:18" ht="56.25" customHeight="1" x14ac:dyDescent="0.25">
      <c r="A21" s="197" t="s">
        <v>34</v>
      </c>
      <c r="B21" s="194">
        <v>0.4</v>
      </c>
      <c r="C21" s="187" t="s">
        <v>35</v>
      </c>
      <c r="D21" s="11" t="s">
        <v>146</v>
      </c>
      <c r="E21" s="187">
        <v>20</v>
      </c>
      <c r="F21" s="187" t="s">
        <v>37</v>
      </c>
      <c r="G21" s="187" t="s">
        <v>147</v>
      </c>
      <c r="H21" s="448">
        <f>7/25</f>
        <v>0.28000000000000003</v>
      </c>
      <c r="I21" s="439">
        <f>+'Seguimiento 2'!I21:I23</f>
        <v>0.35</v>
      </c>
      <c r="J21" s="439">
        <f>+'Seguimiento 3'!J21:J23</f>
        <v>0.25</v>
      </c>
      <c r="K21" s="448">
        <f>8/E21</f>
        <v>0.4</v>
      </c>
      <c r="L21" s="439">
        <f>+H21+I21+J21+K21</f>
        <v>1.28</v>
      </c>
      <c r="M21" s="439">
        <f>22*B21/E21</f>
        <v>0.44000000000000006</v>
      </c>
      <c r="N21" s="187"/>
      <c r="O21" s="187"/>
      <c r="P21" s="187"/>
      <c r="Q21" s="187"/>
      <c r="R21" s="191"/>
    </row>
    <row r="22" spans="1:18" ht="47.25" customHeight="1" x14ac:dyDescent="0.25">
      <c r="A22" s="198"/>
      <c r="B22" s="195"/>
      <c r="C22" s="188"/>
      <c r="D22" s="11" t="s">
        <v>39</v>
      </c>
      <c r="E22" s="188"/>
      <c r="F22" s="188"/>
      <c r="G22" s="188"/>
      <c r="H22" s="449"/>
      <c r="I22" s="188"/>
      <c r="J22" s="188"/>
      <c r="K22" s="449"/>
      <c r="L22" s="440"/>
      <c r="M22" s="440"/>
      <c r="N22" s="188"/>
      <c r="O22" s="188"/>
      <c r="P22" s="188"/>
      <c r="Q22" s="188"/>
      <c r="R22" s="192"/>
    </row>
    <row r="23" spans="1:18" ht="57" customHeight="1" x14ac:dyDescent="0.25">
      <c r="A23" s="199"/>
      <c r="B23" s="196"/>
      <c r="C23" s="189"/>
      <c r="D23" s="11" t="s">
        <v>41</v>
      </c>
      <c r="E23" s="188"/>
      <c r="F23" s="189"/>
      <c r="G23" s="189"/>
      <c r="H23" s="450"/>
      <c r="I23" s="189"/>
      <c r="J23" s="189"/>
      <c r="K23" s="450"/>
      <c r="L23" s="441"/>
      <c r="M23" s="441"/>
      <c r="N23" s="189"/>
      <c r="O23" s="189"/>
      <c r="P23" s="189"/>
      <c r="Q23" s="189"/>
      <c r="R23" s="193"/>
    </row>
    <row r="24" spans="1:18" ht="55.5" customHeight="1" x14ac:dyDescent="0.25">
      <c r="A24" s="197" t="s">
        <v>43</v>
      </c>
      <c r="B24" s="194">
        <v>0.3</v>
      </c>
      <c r="C24" s="187" t="s">
        <v>44</v>
      </c>
      <c r="D24" s="11" t="s">
        <v>45</v>
      </c>
      <c r="E24" s="187">
        <v>15</v>
      </c>
      <c r="F24" s="187" t="s">
        <v>29</v>
      </c>
      <c r="G24" s="187" t="s">
        <v>42</v>
      </c>
      <c r="H24" s="448">
        <f>3/30</f>
        <v>0.1</v>
      </c>
      <c r="I24" s="439">
        <f>+'Seguimiento 2'!I24:I26</f>
        <v>0.33333333333333331</v>
      </c>
      <c r="J24" s="439">
        <f>+'Seguimiento 3'!J24:J26</f>
        <v>0.4</v>
      </c>
      <c r="K24" s="448">
        <f>1/E24</f>
        <v>6.6666666666666666E-2</v>
      </c>
      <c r="L24" s="439">
        <f>+H24+I24+J24+K24</f>
        <v>0.9</v>
      </c>
      <c r="M24" s="439">
        <f>15*B24/E24</f>
        <v>0.3</v>
      </c>
      <c r="N24" s="187"/>
      <c r="O24" s="187"/>
      <c r="P24" s="187"/>
      <c r="Q24" s="187"/>
      <c r="R24" s="187"/>
    </row>
    <row r="25" spans="1:18" ht="39.75" customHeight="1" x14ac:dyDescent="0.25">
      <c r="A25" s="198"/>
      <c r="B25" s="195"/>
      <c r="C25" s="188"/>
      <c r="D25" s="11" t="s">
        <v>46</v>
      </c>
      <c r="E25" s="188"/>
      <c r="F25" s="188"/>
      <c r="G25" s="188"/>
      <c r="H25" s="449"/>
      <c r="I25" s="188"/>
      <c r="J25" s="188"/>
      <c r="K25" s="449"/>
      <c r="L25" s="440"/>
      <c r="M25" s="440"/>
      <c r="N25" s="188"/>
      <c r="O25" s="188"/>
      <c r="P25" s="188"/>
      <c r="Q25" s="188"/>
      <c r="R25" s="188"/>
    </row>
    <row r="26" spans="1:18" ht="39" customHeight="1" x14ac:dyDescent="0.25">
      <c r="A26" s="199"/>
      <c r="B26" s="196"/>
      <c r="C26" s="189"/>
      <c r="D26" s="11" t="s">
        <v>47</v>
      </c>
      <c r="E26" s="189"/>
      <c r="F26" s="189"/>
      <c r="G26" s="189"/>
      <c r="H26" s="450"/>
      <c r="I26" s="189"/>
      <c r="J26" s="189"/>
      <c r="K26" s="450"/>
      <c r="L26" s="441"/>
      <c r="M26" s="441"/>
      <c r="N26" s="189"/>
      <c r="O26" s="189"/>
      <c r="P26" s="189"/>
      <c r="Q26" s="189"/>
      <c r="R26" s="189"/>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122">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182"/>
      <c r="E29" s="183"/>
      <c r="F29" s="442"/>
      <c r="G29" s="443"/>
      <c r="H29" s="444"/>
      <c r="I29" s="24"/>
      <c r="J29" s="24"/>
      <c r="K29" s="24"/>
      <c r="L29" s="24"/>
      <c r="M29" s="24"/>
      <c r="N29" s="24"/>
      <c r="O29" s="24"/>
      <c r="P29" s="24"/>
      <c r="Q29" s="24"/>
      <c r="R29" s="24"/>
    </row>
    <row r="30" spans="1:18" ht="15.75" thickBot="1" x14ac:dyDescent="0.3">
      <c r="A30" s="13"/>
      <c r="D30" s="180" t="s">
        <v>49</v>
      </c>
      <c r="E30" s="181"/>
      <c r="F30" s="125"/>
      <c r="G30" s="181" t="s">
        <v>50</v>
      </c>
      <c r="H30" s="184"/>
      <c r="I30" s="25"/>
      <c r="J30" s="25"/>
      <c r="K30" s="25"/>
      <c r="L30" s="25"/>
      <c r="M30" s="25"/>
      <c r="N30" s="25"/>
      <c r="O30" s="25"/>
      <c r="P30" s="25"/>
      <c r="Q30" s="25"/>
      <c r="R30" s="25"/>
    </row>
    <row r="31" spans="1:18" ht="15.75" thickBot="1" x14ac:dyDescent="0.3">
      <c r="A31" s="13"/>
    </row>
    <row r="32" spans="1:18" ht="15.75" thickBot="1" x14ac:dyDescent="0.3">
      <c r="A32" s="13"/>
      <c r="B32" s="445" t="s">
        <v>148</v>
      </c>
      <c r="C32" s="446"/>
      <c r="D32" s="446"/>
      <c r="E32" s="446"/>
      <c r="F32" s="446"/>
      <c r="G32" s="446"/>
      <c r="H32" s="44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2" t="s">
        <v>154</v>
      </c>
      <c r="H33" s="132"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00" t="s">
        <v>123</v>
      </c>
      <c r="C2" s="200"/>
      <c r="D2" s="200"/>
      <c r="E2" s="200"/>
      <c r="F2" s="460"/>
      <c r="G2" s="460"/>
      <c r="H2" s="460"/>
      <c r="I2" s="460"/>
      <c r="J2" s="460"/>
      <c r="K2" s="460"/>
      <c r="L2" s="460"/>
      <c r="M2" s="460"/>
    </row>
    <row r="3" spans="1:13" ht="15.75" thickBot="1" x14ac:dyDescent="0.3"/>
    <row r="4" spans="1:13" ht="15.75" thickBot="1" x14ac:dyDescent="0.3">
      <c r="A4" s="461" t="s">
        <v>14</v>
      </c>
      <c r="B4" s="462"/>
      <c r="C4" s="462"/>
      <c r="D4" s="462"/>
      <c r="E4" s="462"/>
      <c r="F4" s="462"/>
      <c r="G4" s="462"/>
      <c r="H4" s="463" t="s">
        <v>129</v>
      </c>
      <c r="I4" s="446"/>
      <c r="J4" s="446"/>
      <c r="K4" s="446"/>
      <c r="L4" s="446"/>
      <c r="M4" s="446"/>
    </row>
    <row r="5" spans="1:13" ht="28.5" customHeight="1" x14ac:dyDescent="0.25">
      <c r="A5" s="123" t="s">
        <v>17</v>
      </c>
      <c r="B5" s="123" t="s">
        <v>18</v>
      </c>
      <c r="C5" s="132" t="s">
        <v>19</v>
      </c>
      <c r="D5" s="123" t="s">
        <v>20</v>
      </c>
      <c r="E5" s="123" t="s">
        <v>130</v>
      </c>
      <c r="F5" s="123" t="s">
        <v>22</v>
      </c>
      <c r="G5" s="36" t="s">
        <v>23</v>
      </c>
      <c r="H5" s="464" t="s">
        <v>131</v>
      </c>
      <c r="I5" s="465"/>
      <c r="J5" s="465"/>
      <c r="K5" s="466"/>
      <c r="L5" s="123" t="s">
        <v>132</v>
      </c>
      <c r="M5" s="467" t="s">
        <v>133</v>
      </c>
    </row>
    <row r="6" spans="1:13" ht="30" customHeight="1" x14ac:dyDescent="0.25">
      <c r="A6" s="208" t="s">
        <v>26</v>
      </c>
      <c r="B6" s="209">
        <v>0.3</v>
      </c>
      <c r="C6" s="187" t="s">
        <v>27</v>
      </c>
      <c r="D6" s="10" t="s">
        <v>28</v>
      </c>
      <c r="E6" s="187">
        <v>4</v>
      </c>
      <c r="F6" s="187" t="s">
        <v>29</v>
      </c>
      <c r="G6" s="201" t="s">
        <v>30</v>
      </c>
      <c r="H6" s="120" t="s">
        <v>136</v>
      </c>
      <c r="I6" s="120" t="s">
        <v>137</v>
      </c>
      <c r="J6" s="120" t="s">
        <v>138</v>
      </c>
      <c r="K6" s="120" t="s">
        <v>139</v>
      </c>
      <c r="L6" s="9" t="s">
        <v>140</v>
      </c>
      <c r="M6" s="468"/>
    </row>
    <row r="7" spans="1:13" ht="45" customHeight="1" x14ac:dyDescent="0.25">
      <c r="A7" s="208"/>
      <c r="B7" s="208"/>
      <c r="C7" s="188"/>
      <c r="D7" s="11" t="s">
        <v>31</v>
      </c>
      <c r="E7" s="188"/>
      <c r="F7" s="188"/>
      <c r="G7" s="201"/>
      <c r="H7" s="448">
        <f>1/E6</f>
        <v>0.25</v>
      </c>
      <c r="I7" s="448">
        <v>0.25</v>
      </c>
      <c r="J7" s="448">
        <v>0.5</v>
      </c>
      <c r="K7" s="448">
        <v>0</v>
      </c>
      <c r="L7" s="454">
        <f>+H7+I7+J7+K7</f>
        <v>1</v>
      </c>
      <c r="M7" s="454">
        <f>4*B6/E6</f>
        <v>0.3</v>
      </c>
    </row>
    <row r="8" spans="1:13" ht="35.25" customHeight="1" x14ac:dyDescent="0.25">
      <c r="A8" s="208"/>
      <c r="B8" s="208"/>
      <c r="C8" s="188"/>
      <c r="D8" s="11" t="s">
        <v>32</v>
      </c>
      <c r="E8" s="188"/>
      <c r="F8" s="188"/>
      <c r="G8" s="201"/>
      <c r="H8" s="449"/>
      <c r="I8" s="449"/>
      <c r="J8" s="449"/>
      <c r="K8" s="449"/>
      <c r="L8" s="455"/>
      <c r="M8" s="455"/>
    </row>
    <row r="9" spans="1:13" ht="39.75" customHeight="1" x14ac:dyDescent="0.25">
      <c r="A9" s="208"/>
      <c r="B9" s="208"/>
      <c r="C9" s="189"/>
      <c r="D9" s="11" t="s">
        <v>33</v>
      </c>
      <c r="E9" s="189"/>
      <c r="F9" s="189"/>
      <c r="G9" s="201"/>
      <c r="H9" s="450"/>
      <c r="I9" s="450"/>
      <c r="J9" s="450"/>
      <c r="K9" s="450"/>
      <c r="L9" s="456"/>
      <c r="M9" s="456"/>
    </row>
    <row r="10" spans="1:13" ht="56.25" customHeight="1" x14ac:dyDescent="0.25">
      <c r="A10" s="197" t="s">
        <v>34</v>
      </c>
      <c r="B10" s="194">
        <v>0.4</v>
      </c>
      <c r="C10" s="187" t="s">
        <v>35</v>
      </c>
      <c r="D10" s="11" t="s">
        <v>146</v>
      </c>
      <c r="E10" s="187">
        <v>20</v>
      </c>
      <c r="F10" s="187" t="s">
        <v>37</v>
      </c>
      <c r="G10" s="187" t="s">
        <v>147</v>
      </c>
      <c r="H10" s="448">
        <f>7/25</f>
        <v>0.28000000000000003</v>
      </c>
      <c r="I10" s="439">
        <v>0.35</v>
      </c>
      <c r="J10" s="439">
        <v>0.25</v>
      </c>
      <c r="K10" s="448">
        <f>8/E10</f>
        <v>0.4</v>
      </c>
      <c r="L10" s="439">
        <f>+H10+I10+J10+K10</f>
        <v>1.28</v>
      </c>
      <c r="M10" s="439">
        <f>22*B10/E10</f>
        <v>0.44000000000000006</v>
      </c>
    </row>
    <row r="11" spans="1:13" ht="47.25" customHeight="1" x14ac:dyDescent="0.25">
      <c r="A11" s="198"/>
      <c r="B11" s="195"/>
      <c r="C11" s="188"/>
      <c r="D11" s="11" t="s">
        <v>39</v>
      </c>
      <c r="E11" s="188"/>
      <c r="F11" s="188"/>
      <c r="G11" s="188"/>
      <c r="H11" s="449"/>
      <c r="I11" s="188"/>
      <c r="J11" s="188"/>
      <c r="K11" s="449"/>
      <c r="L11" s="440"/>
      <c r="M11" s="440"/>
    </row>
    <row r="12" spans="1:13" ht="57" customHeight="1" x14ac:dyDescent="0.25">
      <c r="A12" s="199"/>
      <c r="B12" s="196"/>
      <c r="C12" s="189"/>
      <c r="D12" s="11" t="s">
        <v>41</v>
      </c>
      <c r="E12" s="188"/>
      <c r="F12" s="189"/>
      <c r="G12" s="189"/>
      <c r="H12" s="450"/>
      <c r="I12" s="189"/>
      <c r="J12" s="189"/>
      <c r="K12" s="450"/>
      <c r="L12" s="441"/>
      <c r="M12" s="441"/>
    </row>
    <row r="13" spans="1:13" ht="55.5" customHeight="1" x14ac:dyDescent="0.25">
      <c r="A13" s="197" t="s">
        <v>43</v>
      </c>
      <c r="B13" s="194">
        <v>0.3</v>
      </c>
      <c r="C13" s="187" t="s">
        <v>44</v>
      </c>
      <c r="D13" s="11" t="s">
        <v>45</v>
      </c>
      <c r="E13" s="187">
        <v>15</v>
      </c>
      <c r="F13" s="187" t="s">
        <v>29</v>
      </c>
      <c r="G13" s="187" t="s">
        <v>42</v>
      </c>
      <c r="H13" s="448">
        <f>3/30</f>
        <v>0.1</v>
      </c>
      <c r="I13" s="439">
        <v>0.33</v>
      </c>
      <c r="J13" s="439">
        <v>0.4</v>
      </c>
      <c r="K13" s="448">
        <f>1/E13</f>
        <v>6.6666666666666666E-2</v>
      </c>
      <c r="L13" s="439">
        <f>+H13+I13+J13+K13</f>
        <v>0.89666666666666672</v>
      </c>
      <c r="M13" s="439">
        <f>15*B13/E13</f>
        <v>0.3</v>
      </c>
    </row>
    <row r="14" spans="1:13" ht="39.75" customHeight="1" x14ac:dyDescent="0.25">
      <c r="A14" s="198"/>
      <c r="B14" s="195"/>
      <c r="C14" s="188"/>
      <c r="D14" s="11" t="s">
        <v>46</v>
      </c>
      <c r="E14" s="188"/>
      <c r="F14" s="188"/>
      <c r="G14" s="188"/>
      <c r="H14" s="449"/>
      <c r="I14" s="188"/>
      <c r="J14" s="188"/>
      <c r="K14" s="449"/>
      <c r="L14" s="440"/>
      <c r="M14" s="440"/>
    </row>
    <row r="15" spans="1:13" ht="39" customHeight="1" x14ac:dyDescent="0.25">
      <c r="A15" s="199"/>
      <c r="B15" s="196"/>
      <c r="C15" s="189"/>
      <c r="D15" s="11" t="s">
        <v>47</v>
      </c>
      <c r="E15" s="189"/>
      <c r="F15" s="189"/>
      <c r="G15" s="189"/>
      <c r="H15" s="450"/>
      <c r="I15" s="189"/>
      <c r="J15" s="189"/>
      <c r="K15" s="450"/>
      <c r="L15" s="441"/>
      <c r="M15" s="441"/>
    </row>
    <row r="16" spans="1:13" ht="33.75" customHeight="1" x14ac:dyDescent="0.25">
      <c r="A16" s="121" t="s">
        <v>48</v>
      </c>
      <c r="B16" s="122">
        <f>SUM(B6:B15)</f>
        <v>1</v>
      </c>
      <c r="C16" s="122"/>
      <c r="D16" s="5"/>
      <c r="E16" s="5"/>
      <c r="F16" s="5"/>
      <c r="G16" s="11"/>
      <c r="H16" s="122">
        <f>SUM(H7:H15)</f>
        <v>0.63</v>
      </c>
      <c r="I16" s="122">
        <f>SUM(I7:I15)</f>
        <v>0.92999999999999994</v>
      </c>
      <c r="J16" s="122">
        <f>SUM(J7:J15)</f>
        <v>1.1499999999999999</v>
      </c>
      <c r="K16" s="122">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NV5X2DCNMZXR-1920572113-42</_dlc_DocId>
    <_dlc_DocIdUrl xmlns="0948c079-19c9-4a36-bb7d-d65ca794eba7">
      <Url>https://www.supersociedades.gov.co/nuestra_entidad/EstOrgTal/_layouts/15/DocIdRedir.aspx?ID=NV5X2DCNMZXR-1920572113-42</Url>
      <Description>NV5X2DCNMZXR-1920572113-42</Description>
    </_dlc_DocIdUrl>
  </documentManagement>
</p:properties>
</file>

<file path=customXml/itemProps1.xml><?xml version="1.0" encoding="utf-8"?>
<ds:datastoreItem xmlns:ds="http://schemas.openxmlformats.org/officeDocument/2006/customXml" ds:itemID="{0D59DB79-CF57-4C35-9DD1-3880AF72FE97}"/>
</file>

<file path=customXml/itemProps2.xml><?xml version="1.0" encoding="utf-8"?>
<ds:datastoreItem xmlns:ds="http://schemas.openxmlformats.org/officeDocument/2006/customXml" ds:itemID="{D759832B-5ABE-43AD-AE3F-38AF4C0F58C5}"/>
</file>

<file path=customXml/itemProps3.xml><?xml version="1.0" encoding="utf-8"?>
<ds:datastoreItem xmlns:ds="http://schemas.openxmlformats.org/officeDocument/2006/customXml" ds:itemID="{D7F90897-4C29-4EA3-B055-E909CC8472AA}"/>
</file>

<file path=customXml/itemProps4.xml><?xml version="1.0" encoding="utf-8"?>
<ds:datastoreItem xmlns:ds="http://schemas.openxmlformats.org/officeDocument/2006/customXml" ds:itemID="{297333FC-3114-469C-AD7E-E0F464D339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Concertacion </vt:lpstr>
      <vt:lpstr>MANUAL</vt:lpstr>
      <vt:lpstr>Concertación</vt:lpstr>
      <vt:lpstr>Concertación 1</vt:lpstr>
      <vt:lpstr>Seguimiento</vt:lpstr>
      <vt:lpstr>Seguimiento 2</vt:lpstr>
      <vt:lpstr>Seguimiento 3</vt:lpstr>
      <vt:lpstr>Seguimiento 4</vt:lpstr>
      <vt:lpstr>Final</vt:lpstr>
      <vt:lpstr>Componente de Gestion Adicional</vt:lpstr>
      <vt:lpstr>Instructivo</vt:lpstr>
      <vt:lpstr>Hoja1</vt:lpstr>
      <vt:lpstr>'Componente de Gestion Adicional'!Área_de_impresión</vt:lpstr>
      <vt:lpstr>Concertación!Área_de_impresión</vt:lpstr>
      <vt:lpstr>'Concertación 1'!Área_de_impresión</vt:lpstr>
      <vt:lpstr>MANUAL!Área_de_impresión</vt:lpstr>
      <vt:lpstr>Seguimiento!Área_de_impresión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Carlos Mantilla</dc:title>
  <dc:creator>Jeimy Paola Ortiz Gracia</dc:creator>
  <cp:lastModifiedBy>Maria Fernanda Solano Dumar</cp:lastModifiedBy>
  <cp:revision/>
  <cp:lastPrinted>2019-06-19T15:39:43Z</cp:lastPrinted>
  <dcterms:created xsi:type="dcterms:W3CDTF">2014-03-17T17:12:16Z</dcterms:created>
  <dcterms:modified xsi:type="dcterms:W3CDTF">2020-08-14T19:20:16Z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0x010100A97ACAD5D811B145ACA27D6F8A264CB4</vt:lpwstr>
  </property>
  <property fmtid="{D5CDD505-2E9C-101B-9397-08002B2CF9AE}" pid="4" name="_dlc_DocIdItemGuid">
    <vt:lpwstr>a92e103d-ec5f-4df8-8390-e8a2d78a16c4</vt:lpwstr>
  </property>
</Properties>
</file>