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Junio 2022\"/>
    </mc:Choice>
  </mc:AlternateContent>
  <bookViews>
    <workbookView xWindow="20370" yWindow="-120" windowWidth="29040" windowHeight="15840"/>
  </bookViews>
  <sheets>
    <sheet name="Marz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E32" i="1" s="1"/>
  <c r="G19" i="1"/>
  <c r="G25" i="1" s="1"/>
  <c r="F19" i="1"/>
  <c r="F25" i="1" s="1"/>
  <c r="B25" i="1"/>
  <c r="B32" i="1" s="1"/>
  <c r="F15" i="1" l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<sst xmlns="http://schemas.openxmlformats.org/spreadsheetml/2006/main" count="65" uniqueCount="41">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</sst>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3" zoomScale="55" zoomScaleNormal="55" workbookViewId="0">
      <selection activeCell="B25" sqref="B25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59</v>
      </c>
      <c r="D7" s="7">
        <f>+D8</f>
        <v>41</v>
      </c>
      <c r="E7" s="7">
        <f>+B7-C7</f>
        <v>241</v>
      </c>
      <c r="F7" s="8">
        <f t="shared" ref="F7:F14" si="0">+C7/B7</f>
        <v>0.19666666666666666</v>
      </c>
      <c r="G7" s="9">
        <f>D7/B7</f>
        <v>0.13666666666666666</v>
      </c>
    </row>
    <row r="8" spans="1:29" ht="60.75" customHeight="1">
      <c r="A8" s="10" t="s">
        <v>16</v>
      </c>
      <c r="B8" s="11">
        <v>300</v>
      </c>
      <c r="C8" s="11">
        <v>59</v>
      </c>
      <c r="D8" s="11">
        <v>41</v>
      </c>
      <c r="E8" s="12">
        <f>B8-C8</f>
        <v>241</v>
      </c>
      <c r="F8" s="13">
        <f t="shared" si="0"/>
        <v>0.19666666666666666</v>
      </c>
      <c r="G8" s="14">
        <f>D8/B8</f>
        <v>0.13666666666666666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3463</v>
      </c>
      <c r="D9" s="7">
        <f t="shared" si="1"/>
        <v>1446</v>
      </c>
      <c r="E9" s="7">
        <f t="shared" si="1"/>
        <v>1037</v>
      </c>
      <c r="F9" s="15">
        <f t="shared" si="0"/>
        <v>0.76955555555555555</v>
      </c>
      <c r="G9" s="16">
        <f>+D9/B9</f>
        <v>0.32133333333333336</v>
      </c>
    </row>
    <row r="10" spans="1:29" ht="61.5" customHeight="1">
      <c r="A10" s="10" t="s">
        <v>27</v>
      </c>
      <c r="B10" s="11">
        <v>4500</v>
      </c>
      <c r="C10" s="11">
        <v>3463</v>
      </c>
      <c r="D10" s="11">
        <v>1446</v>
      </c>
      <c r="E10" s="17">
        <f>B10-C10</f>
        <v>1037</v>
      </c>
      <c r="F10" s="13">
        <f t="shared" si="0"/>
        <v>0.76955555555555555</v>
      </c>
      <c r="G10" s="18">
        <f>D10/B10</f>
        <v>0.32133333333333336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9310</v>
      </c>
      <c r="D11" s="7">
        <f t="shared" si="2"/>
        <v>4291</v>
      </c>
      <c r="E11" s="7">
        <f t="shared" ref="E11:E13" si="3">B11-C11</f>
        <v>14925</v>
      </c>
      <c r="F11" s="15">
        <f>+C11/B11</f>
        <v>0.38415514751392615</v>
      </c>
      <c r="G11" s="16">
        <f>+D11/B11</f>
        <v>0.1770579740045389</v>
      </c>
    </row>
    <row r="12" spans="1:29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9267</v>
      </c>
      <c r="D13" s="11">
        <v>4248</v>
      </c>
      <c r="E13" s="17">
        <f t="shared" si="3"/>
        <v>13174</v>
      </c>
      <c r="F13" s="13">
        <f t="shared" si="4"/>
        <v>0.41294951205383007</v>
      </c>
      <c r="G13" s="18">
        <f t="shared" si="5"/>
        <v>0.18929637716679293</v>
      </c>
    </row>
    <row r="14" spans="1:29" ht="67.5" customHeight="1" thickBot="1">
      <c r="A14" s="10" t="s">
        <v>31</v>
      </c>
      <c r="B14" s="11">
        <v>724</v>
      </c>
      <c r="C14" s="11">
        <v>0</v>
      </c>
      <c r="D14" s="11">
        <v>0</v>
      </c>
      <c r="E14" s="17">
        <f>B14-C14</f>
        <v>724</v>
      </c>
      <c r="F14" s="13">
        <f t="shared" si="0"/>
        <v>0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12832</v>
      </c>
      <c r="D15" s="7">
        <f t="shared" si="6"/>
        <v>5778</v>
      </c>
      <c r="E15" s="7">
        <f>B15-C15</f>
        <v>16203</v>
      </c>
      <c r="F15" s="15">
        <f>+C15/B15</f>
        <v>0.44194937144825208</v>
      </c>
      <c r="G15" s="16">
        <f>D15/B15</f>
        <v>0.1990012054417083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139516</v>
      </c>
      <c r="C19" s="34">
        <f>SUM(C20:C24)</f>
        <v>61319</v>
      </c>
      <c r="D19" s="34">
        <f>SUM(D20:D24)</f>
        <v>53906</v>
      </c>
      <c r="E19" s="34">
        <f>SUM(E20:E24)</f>
        <v>78197</v>
      </c>
      <c r="F19" s="35">
        <f t="shared" ref="F19:F24" si="7">+C19/B19</f>
        <v>0.43951231399982799</v>
      </c>
      <c r="G19" s="36">
        <f t="shared" ref="G19:G24" si="8">D19/B19</f>
        <v>0.38637862324034522</v>
      </c>
    </row>
    <row r="20" spans="1:7" ht="30" customHeight="1">
      <c r="A20" s="24" t="s">
        <v>20</v>
      </c>
      <c r="B20" s="25">
        <v>92390</v>
      </c>
      <c r="C20" s="25">
        <v>41669</v>
      </c>
      <c r="D20" s="25">
        <v>41344</v>
      </c>
      <c r="E20" s="17">
        <f>B20-C20</f>
        <v>50721</v>
      </c>
      <c r="F20" s="13">
        <f t="shared" si="7"/>
        <v>0.45101201428726051</v>
      </c>
      <c r="G20" s="18">
        <f t="shared" si="8"/>
        <v>0.44749431756683622</v>
      </c>
    </row>
    <row r="21" spans="1:7" ht="30" customHeight="1">
      <c r="A21" s="24" t="s">
        <v>21</v>
      </c>
      <c r="B21" s="25">
        <v>11657</v>
      </c>
      <c r="C21" s="25">
        <v>8771</v>
      </c>
      <c r="D21" s="25">
        <v>3886</v>
      </c>
      <c r="E21" s="17">
        <f t="shared" ref="E21:E24" si="9">B21-C21</f>
        <v>2886</v>
      </c>
      <c r="F21" s="13">
        <f t="shared" si="7"/>
        <v>0.75242343656172261</v>
      </c>
      <c r="G21" s="18">
        <f t="shared" si="8"/>
        <v>0.33336192845500556</v>
      </c>
    </row>
    <row r="22" spans="1:7" ht="30" customHeight="1">
      <c r="A22" s="24" t="s">
        <v>22</v>
      </c>
      <c r="B22" s="25">
        <v>32550</v>
      </c>
      <c r="C22" s="25">
        <v>8560</v>
      </c>
      <c r="D22" s="25">
        <v>8304</v>
      </c>
      <c r="E22" s="17">
        <f t="shared" si="9"/>
        <v>23990</v>
      </c>
      <c r="F22" s="13">
        <f t="shared" si="7"/>
        <v>0.26298003072196618</v>
      </c>
      <c r="G22" s="18">
        <f t="shared" si="8"/>
        <v>0.25511520737327187</v>
      </c>
    </row>
    <row r="23" spans="1:7" ht="30" customHeight="1">
      <c r="A23" s="24" t="s">
        <v>23</v>
      </c>
      <c r="B23" s="25">
        <v>2266</v>
      </c>
      <c r="C23" s="25">
        <v>2085</v>
      </c>
      <c r="D23" s="25">
        <v>138</v>
      </c>
      <c r="E23" s="17">
        <f t="shared" si="9"/>
        <v>181</v>
      </c>
      <c r="F23" s="13">
        <f t="shared" si="7"/>
        <v>0.92012356575463372</v>
      </c>
      <c r="G23" s="18">
        <f t="shared" si="8"/>
        <v>6.0900264783759928E-2</v>
      </c>
    </row>
    <row r="24" spans="1:7" ht="30" customHeight="1" thickBot="1">
      <c r="A24" s="24" t="s">
        <v>24</v>
      </c>
      <c r="B24" s="25">
        <v>653</v>
      </c>
      <c r="C24" s="25">
        <v>234</v>
      </c>
      <c r="D24" s="25">
        <v>234</v>
      </c>
      <c r="E24" s="17">
        <f t="shared" si="9"/>
        <v>419</v>
      </c>
      <c r="F24" s="13">
        <f t="shared" si="7"/>
        <v>0.35834609494640124</v>
      </c>
      <c r="G24" s="18">
        <f t="shared" si="8"/>
        <v>0.35834609494640124</v>
      </c>
    </row>
    <row r="25" spans="1:7" ht="36.75" thickBot="1">
      <c r="A25" s="19" t="s">
        <v>25</v>
      </c>
      <c r="B25" s="20">
        <f t="shared" ref="B25:G25" si="10">B19</f>
        <v>139516</v>
      </c>
      <c r="C25" s="20">
        <f t="shared" si="10"/>
        <v>61319</v>
      </c>
      <c r="D25" s="20">
        <f t="shared" si="10"/>
        <v>53906</v>
      </c>
      <c r="E25" s="20">
        <f t="shared" si="10"/>
        <v>78197</v>
      </c>
      <c r="F25" s="21">
        <f t="shared" si="10"/>
        <v>0.43951231399982799</v>
      </c>
      <c r="G25" s="21">
        <f t="shared" si="10"/>
        <v>0.38637862324034522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0</v>
      </c>
      <c r="D29" s="34">
        <v>0</v>
      </c>
      <c r="E29" s="34">
        <f>+B29-C29</f>
        <v>230</v>
      </c>
      <c r="F29" s="35">
        <v>0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v>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168781</v>
      </c>
      <c r="C32" s="20">
        <f>C25+C15+C30</f>
        <v>74151</v>
      </c>
      <c r="D32" s="20">
        <f t="shared" ref="D32:E32" si="11">D25+D15+D30</f>
        <v>59684</v>
      </c>
      <c r="E32" s="20">
        <f t="shared" si="11"/>
        <v>94400</v>
      </c>
      <c r="F32" s="21">
        <f>C32/B32</f>
        <v>0.43933262630272363</v>
      </c>
      <c r="G32" s="21">
        <f>D32/B32</f>
        <v>0.35361800202629445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06. Junio</Mes>
    <_dlc_DocId xmlns="0948c079-19c9-4a36-bb7d-d65ca794eba7">SSDOCID-556486327-95</_dlc_DocId>
    <_dlc_DocIdUrl xmlns="0948c079-19c9-4a36-bb7d-d65ca794eba7">
      <Url>https://supersociedades.gov.co/nuestra_entidad/_layouts/15/DocIdRedir.aspx?ID=SSDOCID-556486327-95</Url>
      <Description>SSDOCID-556486327-95</Description>
    </_dlc_DocIdUrl>
  </documentManagement>
</p:properties>
</file>

<file path=customXml/itemProps1.xml><?xml version="1.0" encoding="utf-8"?>
<ds:datastoreItem xmlns:ds="http://schemas.openxmlformats.org/officeDocument/2006/customXml" ds:itemID="{4870243E-B2D4-4C09-85C4-5D60E7195937}"/>
</file>

<file path=customXml/itemProps2.xml><?xml version="1.0" encoding="utf-8"?>
<ds:datastoreItem xmlns:ds="http://schemas.openxmlformats.org/officeDocument/2006/customXml" ds:itemID="{725A8068-9952-4EA2-8785-FF4199F970B8}"/>
</file>

<file path=customXml/itemProps3.xml><?xml version="1.0" encoding="utf-8"?>
<ds:datastoreItem xmlns:ds="http://schemas.openxmlformats.org/officeDocument/2006/customXml" ds:itemID="{5FE75F1F-212E-4AF1-9DD7-7D457F8650F4}"/>
</file>

<file path=customXml/itemProps4.xml><?xml version="1.0" encoding="utf-8"?>
<ds:datastoreItem xmlns:ds="http://schemas.openxmlformats.org/officeDocument/2006/customXml" ds:itemID="{EB09A3C5-5EB8-4BC6-AF73-943275F295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Junio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2022-10-06T18:53:31Z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5fa028fe-288f-4e72-ae49-5874577d4c1f</vt:lpwstr>
  </property>
</Properties>
</file>