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Julio 2022\"/>
    </mc:Choice>
  </mc:AlternateContent>
  <bookViews>
    <workbookView xWindow="20370" yWindow="-120" windowWidth="29040" windowHeight="15840"/>
  </bookViews>
  <sheets>
    <sheet name="Juli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32" i="1" s="1"/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D32" i="1" l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<sst xmlns="http://schemas.openxmlformats.org/spreadsheetml/2006/main" count="65" uniqueCount="41">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</sst>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3" zoomScale="55" zoomScaleNormal="55" workbookViewId="0">
      <selection activeCell="C17" sqref="C17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59</v>
      </c>
      <c r="D7" s="7">
        <f>+D8</f>
        <v>57</v>
      </c>
      <c r="E7" s="7">
        <f>+B7-C7</f>
        <v>241</v>
      </c>
      <c r="F7" s="8">
        <f t="shared" ref="F7:F14" si="0">+C7/B7</f>
        <v>0.19666666666666666</v>
      </c>
      <c r="G7" s="9">
        <f>D7/B7</f>
        <v>0.19</v>
      </c>
    </row>
    <row r="8" spans="1:29" ht="60.75" customHeight="1">
      <c r="A8" s="10" t="s">
        <v>16</v>
      </c>
      <c r="B8" s="11">
        <v>300</v>
      </c>
      <c r="C8" s="11">
        <v>59</v>
      </c>
      <c r="D8" s="11">
        <v>57</v>
      </c>
      <c r="E8" s="12">
        <f>B8-C8</f>
        <v>241</v>
      </c>
      <c r="F8" s="13">
        <f t="shared" si="0"/>
        <v>0.19666666666666666</v>
      </c>
      <c r="G8" s="14">
        <f>D8/B8</f>
        <v>0.19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3487</v>
      </c>
      <c r="D9" s="7">
        <f t="shared" si="1"/>
        <v>1740</v>
      </c>
      <c r="E9" s="7">
        <f t="shared" si="1"/>
        <v>1013</v>
      </c>
      <c r="F9" s="15">
        <f t="shared" si="0"/>
        <v>0.77488888888888885</v>
      </c>
      <c r="G9" s="16">
        <f>+D9/B9</f>
        <v>0.38666666666666666</v>
      </c>
    </row>
    <row r="10" spans="1:29" ht="61.5" customHeight="1">
      <c r="A10" s="10" t="s">
        <v>27</v>
      </c>
      <c r="B10" s="11">
        <v>4500</v>
      </c>
      <c r="C10" s="11">
        <v>3487</v>
      </c>
      <c r="D10" s="11">
        <v>1740</v>
      </c>
      <c r="E10" s="17">
        <f>B10-C10</f>
        <v>1013</v>
      </c>
      <c r="F10" s="13">
        <f t="shared" si="0"/>
        <v>0.77488888888888885</v>
      </c>
      <c r="G10" s="18">
        <f>D10/B10</f>
        <v>0.38666666666666666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12858</v>
      </c>
      <c r="D11" s="7">
        <f t="shared" si="2"/>
        <v>5419</v>
      </c>
      <c r="E11" s="7">
        <f t="shared" ref="E11:E13" si="3">B11-C11</f>
        <v>11377</v>
      </c>
      <c r="F11" s="15">
        <f>+C11/B11</f>
        <v>0.5305549824633794</v>
      </c>
      <c r="G11" s="16">
        <f>+D11/B11</f>
        <v>0.22360222818238085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12733</v>
      </c>
      <c r="D13" s="11">
        <v>5376</v>
      </c>
      <c r="E13" s="17">
        <f t="shared" si="3"/>
        <v>9708</v>
      </c>
      <c r="F13" s="13">
        <f t="shared" si="4"/>
        <v>0.56739895726571898</v>
      </c>
      <c r="G13" s="18">
        <f t="shared" si="5"/>
        <v>0.2395615168664498</v>
      </c>
    </row>
    <row r="14" spans="1:29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16404</v>
      </c>
      <c r="D15" s="7">
        <f t="shared" si="6"/>
        <v>7216</v>
      </c>
      <c r="E15" s="7">
        <f>B15-C15</f>
        <v>12631</v>
      </c>
      <c r="F15" s="15">
        <f>+C15/B15</f>
        <v>0.5649733080764594</v>
      </c>
      <c r="G15" s="16">
        <f>D15/B15</f>
        <v>0.24852763905631134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139516</v>
      </c>
      <c r="C19" s="34">
        <f>SUM(C20:C24)</f>
        <v>70511</v>
      </c>
      <c r="D19" s="34">
        <f>SUM(D20:D24)</f>
        <v>62998</v>
      </c>
      <c r="E19" s="34">
        <f>SUM(E20:E24)</f>
        <v>69005</v>
      </c>
      <c r="F19" s="35">
        <f t="shared" ref="F19:F24" si="7">+C19/B19</f>
        <v>0.50539723042518425</v>
      </c>
      <c r="G19" s="36">
        <f t="shared" ref="G19:G24" si="8">D19/B19</f>
        <v>0.45154677599701826</v>
      </c>
    </row>
    <row r="20" spans="1:7" ht="30" customHeight="1">
      <c r="A20" s="24" t="s">
        <v>20</v>
      </c>
      <c r="B20" s="25">
        <v>92390</v>
      </c>
      <c r="C20" s="25">
        <v>48550</v>
      </c>
      <c r="D20" s="25">
        <v>48214</v>
      </c>
      <c r="E20" s="17">
        <f>B20-C20</f>
        <v>43840</v>
      </c>
      <c r="F20" s="13">
        <f t="shared" si="7"/>
        <v>0.52548977162030519</v>
      </c>
      <c r="G20" s="18">
        <f t="shared" si="8"/>
        <v>0.52185301439549736</v>
      </c>
    </row>
    <row r="21" spans="1:7" ht="30" customHeight="1">
      <c r="A21" s="24" t="s">
        <v>21</v>
      </c>
      <c r="B21" s="25">
        <v>11657</v>
      </c>
      <c r="C21" s="25">
        <v>10167</v>
      </c>
      <c r="D21" s="25">
        <v>4791</v>
      </c>
      <c r="E21" s="17">
        <f t="shared" ref="E21:E24" si="9">B21-C21</f>
        <v>1490</v>
      </c>
      <c r="F21" s="13">
        <f t="shared" si="7"/>
        <v>0.87217980612507506</v>
      </c>
      <c r="G21" s="18">
        <f t="shared" si="8"/>
        <v>0.41099768379514456</v>
      </c>
    </row>
    <row r="22" spans="1:7" ht="30" customHeight="1">
      <c r="A22" s="24" t="s">
        <v>22</v>
      </c>
      <c r="B22" s="25">
        <v>32550</v>
      </c>
      <c r="C22" s="25">
        <v>9475</v>
      </c>
      <c r="D22" s="25">
        <v>9338</v>
      </c>
      <c r="E22" s="17">
        <f t="shared" si="9"/>
        <v>23075</v>
      </c>
      <c r="F22" s="13">
        <f t="shared" si="7"/>
        <v>0.2910906298003072</v>
      </c>
      <c r="G22" s="18">
        <f t="shared" si="8"/>
        <v>0.28688172043010751</v>
      </c>
    </row>
    <row r="23" spans="1:7" ht="30" customHeight="1">
      <c r="A23" s="24" t="s">
        <v>23</v>
      </c>
      <c r="B23" s="25">
        <v>2266</v>
      </c>
      <c r="C23" s="25">
        <v>2085</v>
      </c>
      <c r="D23" s="25">
        <v>421</v>
      </c>
      <c r="E23" s="17">
        <f t="shared" si="9"/>
        <v>181</v>
      </c>
      <c r="F23" s="13">
        <f t="shared" si="7"/>
        <v>0.92012356575463372</v>
      </c>
      <c r="G23" s="18">
        <f t="shared" si="8"/>
        <v>0.1857899382171227</v>
      </c>
    </row>
    <row r="24" spans="1:7" ht="30" customHeight="1" thickBot="1">
      <c r="A24" s="24" t="s">
        <v>24</v>
      </c>
      <c r="B24" s="25">
        <v>653</v>
      </c>
      <c r="C24" s="25">
        <v>234</v>
      </c>
      <c r="D24" s="25">
        <v>234</v>
      </c>
      <c r="E24" s="17">
        <f t="shared" si="9"/>
        <v>419</v>
      </c>
      <c r="F24" s="13">
        <f t="shared" si="7"/>
        <v>0.35834609494640124</v>
      </c>
      <c r="G24" s="18">
        <f t="shared" si="8"/>
        <v>0.35834609494640124</v>
      </c>
    </row>
    <row r="25" spans="1:7" ht="36.75" thickBot="1">
      <c r="A25" s="19" t="s">
        <v>25</v>
      </c>
      <c r="B25" s="20">
        <f t="shared" ref="B25:G25" si="10">B19</f>
        <v>139516</v>
      </c>
      <c r="C25" s="20">
        <f t="shared" si="10"/>
        <v>70511</v>
      </c>
      <c r="D25" s="20">
        <f t="shared" si="10"/>
        <v>62998</v>
      </c>
      <c r="E25" s="20">
        <f t="shared" si="10"/>
        <v>69005</v>
      </c>
      <c r="F25" s="21">
        <f t="shared" si="10"/>
        <v>0.50539723042518425</v>
      </c>
      <c r="G25" s="21">
        <f t="shared" si="10"/>
        <v>0.45154677599701826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0</v>
      </c>
      <c r="E29" s="34">
        <f>+B29-C29</f>
        <v>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168781</v>
      </c>
      <c r="C32" s="20">
        <f>C25+C15+C30</f>
        <v>87145</v>
      </c>
      <c r="D32" s="20">
        <f t="shared" ref="D32:E32" si="11">D25+D15+D30</f>
        <v>70214</v>
      </c>
      <c r="E32" s="20">
        <f t="shared" si="11"/>
        <v>81636</v>
      </c>
      <c r="F32" s="21">
        <f>C32/B32</f>
        <v>0.5163199649249619</v>
      </c>
      <c r="G32" s="21">
        <f>D32/B32</f>
        <v>0.41600654102061252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07. Julio</Mes>
    <_dlc_DocId xmlns="0948c079-19c9-4a36-bb7d-d65ca794eba7">SSDOCID-556486327-100</_dlc_DocId>
    <_dlc_DocIdUrl xmlns="0948c079-19c9-4a36-bb7d-d65ca794eba7">
      <Url>https://supersociedades.gov.co/nuestra_entidad/_layouts/15/DocIdRedir.aspx?ID=SSDOCID-556486327-100</Url>
      <Description>SSDOCID-556486327-100</Description>
    </_dlc_DocIdUrl>
  </documentManagement>
</p:properties>
</file>

<file path=customXml/itemProps1.xml><?xml version="1.0" encoding="utf-8"?>
<ds:datastoreItem xmlns:ds="http://schemas.openxmlformats.org/officeDocument/2006/customXml" ds:itemID="{D86A14A3-F515-4191-8420-A6D08BDE7BE7}"/>
</file>

<file path=customXml/itemProps2.xml><?xml version="1.0" encoding="utf-8"?>
<ds:datastoreItem xmlns:ds="http://schemas.openxmlformats.org/officeDocument/2006/customXml" ds:itemID="{0F3D8F05-A268-4CB8-9429-4116AD455CCB}"/>
</file>

<file path=customXml/itemProps3.xml><?xml version="1.0" encoding="utf-8"?>
<ds:datastoreItem xmlns:ds="http://schemas.openxmlformats.org/officeDocument/2006/customXml" ds:itemID="{BE410905-E801-4F72-BBFE-557367E7CC26}"/>
</file>

<file path=customXml/itemProps4.xml><?xml version="1.0" encoding="utf-8"?>
<ds:datastoreItem xmlns:ds="http://schemas.openxmlformats.org/officeDocument/2006/customXml" ds:itemID="{0CAA80FD-9620-4D71-8AA4-0BFDA7CA72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Julio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2022-10-06T19:01:48Z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a83b6af6-d1c6-45fe-9293-e2e8ec6ebed2</vt:lpwstr>
  </property>
</Properties>
</file>