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omments8.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updateLinks="never" defaultThemeVersion="124226"/>
  <mc:AlternateContent xmlns:mc="http://schemas.openxmlformats.org/markup-compatibility/2006">
    <mc:Choice Requires="x15">
      <x15ac:absPath xmlns:x15ac="http://schemas.microsoft.com/office/spreadsheetml/2010/11/ac" url="C:\Users\francycp\Desktop\publicaciones WEB\2023\"/>
    </mc:Choice>
  </mc:AlternateContent>
  <bookViews>
    <workbookView xWindow="-120" yWindow="-120" windowWidth="24240" windowHeight="13140" tabRatio="776"/>
  </bookViews>
  <sheets>
    <sheet name="Proyecto" sheetId="10" r:id="rId1"/>
    <sheet name="Justificación - Objetivo" sheetId="2" r:id="rId2"/>
    <sheet name="Indicadores" sheetId="3" r:id="rId3"/>
    <sheet name="Recursos Financieros" sheetId="12"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1" r:id="rId11"/>
    <sheet name="Riesgos" sheetId="9" r:id="rId12"/>
    <sheet name="No tocar" sheetId="15" state="hidden" r:id="rId13"/>
  </sheets>
  <definedNames>
    <definedName name="_xlnm._FilterDatabase" localSheetId="10" hidden="1">'EDT- Actividades'!$C$9:$IU$26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11" i="11" l="1"/>
  <c r="AJ12" i="11"/>
  <c r="AJ13" i="11"/>
  <c r="AJ14" i="11"/>
  <c r="AJ15" i="11"/>
  <c r="AJ16" i="11"/>
  <c r="AJ17" i="11"/>
  <c r="AJ18" i="11"/>
  <c r="AJ19" i="11"/>
  <c r="AJ20" i="11"/>
  <c r="AJ21" i="11"/>
  <c r="AJ22" i="11"/>
  <c r="AJ23" i="11"/>
  <c r="AJ10" i="11"/>
  <c r="M20" i="11" l="1"/>
  <c r="M19" i="11"/>
  <c r="M18" i="11"/>
  <c r="M17" i="11"/>
  <c r="M16" i="11"/>
  <c r="M15" i="11"/>
  <c r="M14" i="11"/>
  <c r="M13" i="11"/>
  <c r="M12" i="11"/>
  <c r="M11" i="11"/>
  <c r="M10" i="11"/>
  <c r="M21" i="11" l="1"/>
  <c r="M22" i="11"/>
  <c r="M23" i="11"/>
  <c r="AI24" i="11"/>
  <c r="AH24" i="11"/>
  <c r="AG24" i="11"/>
  <c r="AF24" i="11"/>
  <c r="AJ24" i="11" s="1"/>
  <c r="AE24" i="11"/>
  <c r="AD24" i="11"/>
  <c r="AC24" i="11"/>
  <c r="AB24" i="11"/>
  <c r="AA24" i="11"/>
  <c r="Z24" i="11"/>
  <c r="Y24" i="11"/>
  <c r="X24" i="11"/>
  <c r="W24" i="11"/>
  <c r="V24" i="11"/>
  <c r="U24" i="11"/>
  <c r="T24" i="11"/>
  <c r="S24" i="11"/>
  <c r="R24" i="11"/>
  <c r="Q24" i="11"/>
  <c r="P24" i="11"/>
  <c r="O24" i="11"/>
  <c r="N24" i="11"/>
  <c r="N25" i="11" l="1"/>
  <c r="M24" i="11"/>
  <c r="J10" i="11"/>
  <c r="J12" i="11"/>
  <c r="J11" i="11"/>
  <c r="J20" i="11" l="1"/>
  <c r="J19" i="11"/>
  <c r="J18" i="11"/>
  <c r="J17" i="11"/>
  <c r="J16" i="11"/>
  <c r="J15" i="11"/>
  <c r="J14" i="11"/>
  <c r="J13" i="11"/>
  <c r="B17" i="16" l="1"/>
  <c r="B16" i="16"/>
  <c r="B15" i="16"/>
  <c r="B14" i="16"/>
  <c r="D7" i="9"/>
  <c r="F24" i="11" l="1"/>
  <c r="D7" i="2" l="1"/>
  <c r="L2" i="11" l="1"/>
  <c r="L3" i="11"/>
  <c r="L4" i="11"/>
  <c r="D7" i="11"/>
  <c r="M4" i="9" l="1"/>
  <c r="M3" i="9"/>
  <c r="M2" i="9"/>
  <c r="M4" i="8"/>
  <c r="M3" i="8"/>
  <c r="M2" i="8"/>
  <c r="G4" i="4"/>
  <c r="G3" i="4"/>
  <c r="G2" i="4"/>
  <c r="G4" i="7"/>
  <c r="G3" i="7"/>
  <c r="G2" i="7"/>
  <c r="H4" i="6"/>
  <c r="H3" i="6"/>
  <c r="H2" i="6"/>
  <c r="G4" i="12"/>
  <c r="G3" i="12"/>
  <c r="G2" i="12"/>
  <c r="G4" i="16"/>
  <c r="G3" i="16"/>
  <c r="G2" i="16"/>
  <c r="G4" i="5"/>
  <c r="G3" i="5"/>
  <c r="G2" i="5"/>
  <c r="I4" i="3"/>
  <c r="I3" i="3"/>
  <c r="I2" i="3"/>
  <c r="M4" i="2"/>
  <c r="M3" i="2"/>
  <c r="M2" i="2"/>
  <c r="C7" i="12" l="1"/>
  <c r="C7" i="5"/>
  <c r="A6" i="12"/>
  <c r="C7" i="7" l="1"/>
  <c r="D7" i="8"/>
  <c r="C7" i="4"/>
  <c r="D7" i="6"/>
  <c r="D7" i="3"/>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rgb="FF000000"/>
            <rFont val="Tahoma"/>
            <family val="2"/>
          </rPr>
          <t xml:space="preserve">NÚMERO DE OBLIGACIÓN:
</t>
        </r>
        <r>
          <rPr>
            <sz val="9"/>
            <color rgb="FF000000"/>
            <rFont val="Tahoma"/>
            <family val="2"/>
          </rPr>
          <t xml:space="preserve">XXXX
</t>
        </r>
      </text>
    </comment>
    <comment ref="B16" authorId="0" shapeId="0">
      <text>
        <r>
          <rPr>
            <b/>
            <sz val="9"/>
            <color rgb="FF000000"/>
            <rFont val="Tahoma"/>
            <family val="2"/>
          </rPr>
          <t>APROPIACIÓN INICIAL:</t>
        </r>
        <r>
          <rPr>
            <sz val="9"/>
            <color rgb="FF000000"/>
            <rFont val="Tahoma"/>
            <family val="2"/>
          </rPr>
          <t xml:space="preserve">
</t>
        </r>
        <r>
          <rPr>
            <sz val="9"/>
            <color rgb="FF000000"/>
            <rFont val="Tahoma"/>
            <family val="2"/>
          </rPr>
          <t>XXX</t>
        </r>
      </text>
    </comment>
    <comment ref="B18" authorId="0" shapeId="0">
      <text>
        <r>
          <rPr>
            <b/>
            <sz val="9"/>
            <color rgb="FF000000"/>
            <rFont val="Tahoma"/>
            <family val="2"/>
          </rPr>
          <t>VALOR COMPROMETIDO:</t>
        </r>
        <r>
          <rPr>
            <sz val="9"/>
            <color rgb="FF000000"/>
            <rFont val="Tahoma"/>
            <family val="2"/>
          </rPr>
          <t xml:space="preserve">
</t>
        </r>
        <r>
          <rPr>
            <sz val="9"/>
            <color rgb="FF000000"/>
            <rFont val="Tahoma"/>
            <family val="2"/>
          </rPr>
          <t>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rgb="FF000000"/>
            <rFont val="Tahoma"/>
            <family val="2"/>
          </rPr>
          <t>CARGO:</t>
        </r>
        <r>
          <rPr>
            <sz val="9"/>
            <color rgb="FF000000"/>
            <rFont val="Tahoma"/>
            <family val="2"/>
          </rPr>
          <t xml:space="preserve">
</t>
        </r>
        <r>
          <rPr>
            <sz val="9"/>
            <color rgb="FF000000"/>
            <rFont val="Tahoma"/>
            <family val="2"/>
          </rPr>
          <t>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relazarlo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<sst xmlns="http://schemas.openxmlformats.org/spreadsheetml/2006/main" count="539" uniqueCount="328">
  <si>
    <t>SUPERINTENDENCIA DE SOCIEDADES</t>
  </si>
  <si>
    <t>Código: GC-F-015</t>
  </si>
  <si>
    <t>SISTEMA DE GESTION INTEGRADO</t>
  </si>
  <si>
    <t>Fecha: 17 de septiembre de 2014</t>
  </si>
  <si>
    <t>PROCESO: GESTION INTEGRAL</t>
  </si>
  <si>
    <t>Versión 001</t>
  </si>
  <si>
    <t>FORMATO: PLANEACION DE PROYECTOS</t>
  </si>
  <si>
    <t>Página 1 de 12</t>
  </si>
  <si>
    <t xml:space="preserve">NOMBRE DEL PROYECTO </t>
  </si>
  <si>
    <t>JUSTIFICACIÓN - OBJETIVO</t>
  </si>
  <si>
    <t>INDICADORES</t>
  </si>
  <si>
    <t>RECURSOS HUMANOS</t>
  </si>
  <si>
    <t>COMUNICACIONES INTERNAS</t>
  </si>
  <si>
    <t>RECURSOS FINANCIEROS</t>
  </si>
  <si>
    <t>INTERESADOS</t>
  </si>
  <si>
    <t>REQUERIMIENTOS</t>
  </si>
  <si>
    <t>ALCANCE</t>
  </si>
  <si>
    <t>EDT-ACTIVIDADES</t>
  </si>
  <si>
    <t>PLAN DE COMUNICACIONES</t>
  </si>
  <si>
    <t>RIESGOS - CRONOGRAMA</t>
  </si>
  <si>
    <t>Pagina 1 de 1</t>
  </si>
  <si>
    <t>Página 2 de 12</t>
  </si>
  <si>
    <t>OBJETIVO ESTRATÉGICO</t>
  </si>
  <si>
    <t>ESTRATEGIA</t>
  </si>
  <si>
    <t>OBJETIVO DEL PROYECTO (Generales y específicos)</t>
  </si>
  <si>
    <t>TIPO</t>
  </si>
  <si>
    <t>GENERAL</t>
  </si>
  <si>
    <t>ESPECIFICO</t>
  </si>
  <si>
    <t>Página 3 de 12</t>
  </si>
  <si>
    <t>INDICADOR</t>
  </si>
  <si>
    <t>DESCRIPCIÓN</t>
  </si>
  <si>
    <t>Cumplimiento del cronograma de actividades (Ver hoja "EDT - Actividades")</t>
  </si>
  <si>
    <t>UNIDAD DE MEDIDA</t>
  </si>
  <si>
    <t>META</t>
  </si>
  <si>
    <t>FRECUENCIA DE MEDIDA</t>
  </si>
  <si>
    <t>TENDENCIA</t>
  </si>
  <si>
    <t>FÓRMULA DEL INDICADOR</t>
  </si>
  <si>
    <t>Eficacia</t>
  </si>
  <si>
    <t>%</t>
  </si>
  <si>
    <t>Mensual</t>
  </si>
  <si>
    <t>Ascendente</t>
  </si>
  <si>
    <t>Actividades ejecutadas
___________________________
Actividades planeadas</t>
  </si>
  <si>
    <t>RESPONSABLE DE LA MEDICION</t>
  </si>
  <si>
    <t>Gerente de Proyecto</t>
  </si>
  <si>
    <t>Página 4 de 12</t>
  </si>
  <si>
    <t>NO APLICA - PRESUPUESTO DE INVERSIÓN</t>
  </si>
  <si>
    <t>PRESUPUESTO DE INVERSIÓN</t>
  </si>
  <si>
    <t>NUMERO DE CDP</t>
  </si>
  <si>
    <t>NÚMERO DE OBLIGACIÓN</t>
  </si>
  <si>
    <t>APROPIACION INICIAL</t>
  </si>
  <si>
    <t>VALOR COMPROMETIDO</t>
  </si>
  <si>
    <t>VALOR OBLIGADO</t>
  </si>
  <si>
    <t>Página 5 de 12</t>
  </si>
  <si>
    <t xml:space="preserve">RECURSOS HUMANOS  </t>
  </si>
  <si>
    <t>ROL</t>
  </si>
  <si>
    <t>NOMBRE</t>
  </si>
  <si>
    <t>RESPONSABILIDADES</t>
  </si>
  <si>
    <t>INT.-EXT.</t>
  </si>
  <si>
    <t>CAPACIDADES</t>
  </si>
  <si>
    <t>Patrocinador</t>
  </si>
  <si>
    <t>Interno</t>
  </si>
  <si>
    <t>Gerente</t>
  </si>
  <si>
    <t>Líder funcional</t>
  </si>
  <si>
    <t>Página 6 de 12</t>
  </si>
  <si>
    <t>Gestión de las comunicaciones entre los equipos de trabajo</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</si>
  <si>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</si>
  <si>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EQUIPO DE PROYECTO DE LA SUPERINTENDENCIA</t>
  </si>
  <si>
    <t>EQUIPO DE PROYECTO DEL PROVEEDOR</t>
  </si>
  <si>
    <t>mail</t>
  </si>
  <si>
    <t>teléfono</t>
  </si>
  <si>
    <t>Proveedor</t>
  </si>
  <si>
    <t>Página 7 de 12</t>
  </si>
  <si>
    <t>CARGO</t>
  </si>
  <si>
    <t>TELEFONO</t>
  </si>
  <si>
    <t>CORREO ELECTRONICO</t>
  </si>
  <si>
    <t>INTERNO - EXTERNO</t>
  </si>
  <si>
    <t>POSICION FRENTE AL PROYECTO</t>
  </si>
  <si>
    <t>A favor</t>
  </si>
  <si>
    <t>Externo</t>
  </si>
  <si>
    <t>Neutral</t>
  </si>
  <si>
    <t>Página 8 de 12</t>
  </si>
  <si>
    <t>PLAN DE COMUNICACIÓN</t>
  </si>
  <si>
    <t>NOMBRE DE INTERESADO</t>
  </si>
  <si>
    <t>TIPO DE COMUNICACIÓN</t>
  </si>
  <si>
    <t>OBJETIVO</t>
  </si>
  <si>
    <t>FRECUENCIA</t>
  </si>
  <si>
    <t>RESPONSABLE</t>
  </si>
  <si>
    <t>ENTREGABLE</t>
  </si>
  <si>
    <t>Reunión</t>
  </si>
  <si>
    <t>Según requerimiento</t>
  </si>
  <si>
    <t>Página 9 de 12</t>
  </si>
  <si>
    <t>REQUERIMIENTOS DEL PROYECTO</t>
  </si>
  <si>
    <t>DESCRIPCIÓN DEL REQUERIMIENTO</t>
  </si>
  <si>
    <t>CÓDIGO REQUERIMIENTO</t>
  </si>
  <si>
    <t>NOMBRE DEL SOLICITANTE</t>
  </si>
  <si>
    <t>ALCANCE DEL PROYECTO / ENTREGABLE AFECTADO</t>
  </si>
  <si>
    <t>FECHA DE CUMPLIMIENTO</t>
  </si>
  <si>
    <t>CRITERIO DE ACEPTACIÓN</t>
  </si>
  <si>
    <t>Página 10 de 12</t>
  </si>
  <si>
    <t>DESCRIPCIÓN DEL ALCANCE</t>
  </si>
  <si>
    <t>EXCLUSIONES DEL PROYECTO</t>
  </si>
  <si>
    <t>RESTRICCIONES DEL PROYECTO</t>
  </si>
  <si>
    <t>SUPUESTOS DEL PROYECTO</t>
  </si>
  <si>
    <t>ENTREGABLES DEL PROYECTO</t>
  </si>
  <si>
    <t>CRITERIOS DE ACEPTACIÓN DEL PRODUCTO</t>
  </si>
  <si>
    <t>Página 11 de 12</t>
  </si>
  <si>
    <t>NOMBRE DEL PROYECTO :</t>
  </si>
  <si>
    <t>N°</t>
  </si>
  <si>
    <t>ACTIVIDADES</t>
  </si>
  <si>
    <t xml:space="preserve">ENTREGABLES </t>
  </si>
  <si>
    <t>METAS</t>
  </si>
  <si>
    <t>PESO DE 
LA ACTIVIDAD</t>
  </si>
  <si>
    <t>RESPONSABLES</t>
  </si>
  <si>
    <t xml:space="preserve">FECHA PROGRAMADA DE INICIO </t>
  </si>
  <si>
    <t>FECHA PROGRAMADA DE FINALIZACIÓN</t>
  </si>
  <si>
    <t>DURACIÓN DE LA ACTIVIDAD (Semanas)</t>
  </si>
  <si>
    <t>EVIDENCIA Ó AVANCES  DE LOS ENTREGABLES</t>
  </si>
  <si>
    <t>FECHA CIERRE ACTIVIDAD/FECHA SEGUIMIENTO</t>
  </si>
  <si>
    <t>Bajo</t>
  </si>
  <si>
    <t>Medio</t>
  </si>
  <si>
    <t>Alto</t>
  </si>
  <si>
    <t>Página 12 de 12</t>
  </si>
  <si>
    <t>Extremo</t>
  </si>
  <si>
    <t>GESTION DE RIESGOS DEL PROYECTO</t>
  </si>
  <si>
    <t>DESCRIPCION</t>
  </si>
  <si>
    <t>EVALUACION</t>
  </si>
  <si>
    <t>ACTIVIDADES DE MITIGACION</t>
  </si>
  <si>
    <t>RESPONSABLE DE GESTIONAR EL RIESGO</t>
  </si>
  <si>
    <t>CRONOGRAMA DE ACTIVIDADES</t>
  </si>
  <si>
    <t>Tipo de objetivo</t>
  </si>
  <si>
    <t>Tipos de indicadores</t>
  </si>
  <si>
    <t>Tendencia de indicador</t>
  </si>
  <si>
    <t>Roles</t>
  </si>
  <si>
    <t>interno - externo</t>
  </si>
  <si>
    <t>Posicion en el proyecto</t>
  </si>
  <si>
    <t>Tipo de comunicación</t>
  </si>
  <si>
    <t>NO APLICA</t>
  </si>
  <si>
    <t>Mail</t>
  </si>
  <si>
    <t>Diario</t>
  </si>
  <si>
    <t>Eficiencia</t>
  </si>
  <si>
    <t>Descendente</t>
  </si>
  <si>
    <t>Oficio</t>
  </si>
  <si>
    <t>Semanal</t>
  </si>
  <si>
    <t>Efectividad</t>
  </si>
  <si>
    <t>Lider funcional</t>
  </si>
  <si>
    <t>En contra</t>
  </si>
  <si>
    <t>Memorando</t>
  </si>
  <si>
    <t>Quincenal</t>
  </si>
  <si>
    <t>Telefónica</t>
  </si>
  <si>
    <t>Bimensual</t>
  </si>
  <si>
    <t>Electrónica</t>
  </si>
  <si>
    <t>Trimestral</t>
  </si>
  <si>
    <t>Acto administrativo</t>
  </si>
  <si>
    <t>Semestral</t>
  </si>
  <si>
    <t>Anual</t>
  </si>
  <si>
    <t>FRECUENCIA DE COMUNICACIÓN</t>
  </si>
  <si>
    <t>Por definir</t>
  </si>
  <si>
    <t>Líder Técnico</t>
  </si>
  <si>
    <t>Responsable por el desarrollo exitoso del proyecto
Toma decisiones claves en el proyecto
Realizar gestión y ayuda en la solución imprevistos con las partes interesadas y el equipo del proyecto</t>
  </si>
  <si>
    <t>Definir los Objetivos del Proyecto
Define Plan de Trabajo
Realiza seguimiento al plan de trabajo
Coordinar equipo de proyecto
Realizar gestión sobre los recursos del proyecto 
Punto de contacto con el implementador externo y fabrica de Software
Gestiona los riesgos del proyecto
Elabora los estudios previos cuando aplique
Liderar la gestión del cambio del proyecto</t>
  </si>
  <si>
    <t>Especifica las necesidades técnicas de la solución
Participa en el diseño de la solución
Participa en las pruebas de la solución
Verifica que la dependencia usuaria aprueba la solución</t>
  </si>
  <si>
    <t>Especifica las necesidades funcionales de la solución
Participa en el diseño de la solución
Participa en las pruebas de la solución
Verifica que la dependencia usuaria aprueba la solución</t>
  </si>
  <si>
    <t>Lograr una justicia pronta</t>
  </si>
  <si>
    <t>Fortalecimiento de la justicia digital</t>
  </si>
  <si>
    <t>Optimizar la herramienta tecnológica con que cuenta la Delegatura de Procedimiento de Insolvencia para la gestión de los procesos concursales.</t>
  </si>
  <si>
    <t>Iván Suarez - Asesor del Despacho</t>
  </si>
  <si>
    <t>Superintendente de Sociedades</t>
  </si>
  <si>
    <t>Generar la versión 2023 del MI, incluyendo soluciones a las garantías de la versión anterior e incluyendo mejoras de funcionamiento.</t>
  </si>
  <si>
    <t>Levantamiento de requerimientos para la versión 2024 del MI</t>
  </si>
  <si>
    <t xml:space="preserve"> Iván Ricardo Suárez Sánchez</t>
  </si>
  <si>
    <t>Asesor del Despacho</t>
  </si>
  <si>
    <t>ISuarez@supersociedades.gov.co</t>
  </si>
  <si>
    <t>Luz Adriana Rodriguez Díaz</t>
  </si>
  <si>
    <t>Directora de Tecnología de la Información y las Comunicaciones</t>
  </si>
  <si>
    <t>LARodriguez@supersociedades.gov.co</t>
  </si>
  <si>
    <t>Diego Alejandro Franco García</t>
  </si>
  <si>
    <t>Coordinador Grupo de Proyectos de Tecnología</t>
  </si>
  <si>
    <t>Dfranco@supersociedades.gov.co</t>
  </si>
  <si>
    <t>Marisol Castiblanco Calixto</t>
  </si>
  <si>
    <t>Coordinadora Grupo de Innovación, Desarrollo y Arquitectura de Aplicaciones</t>
  </si>
  <si>
    <t>MarisolCC@supersociedades.gov.co</t>
  </si>
  <si>
    <t>Anderson López Cruz</t>
  </si>
  <si>
    <t>Coordinador del Grupo de Sistemas y Arquitectura de Tecnología</t>
  </si>
  <si>
    <t>AndersonL@supersociedades.gov.co</t>
  </si>
  <si>
    <t>Héctor Gerardo Guerrero García</t>
  </si>
  <si>
    <t>Coordinador Grupo de Seguridad Informática y Forense</t>
  </si>
  <si>
    <t>HectorG@supersociedades.gov.co</t>
  </si>
  <si>
    <t>Camilo Eduardo León Cháves</t>
  </si>
  <si>
    <t>Coordinador Grupo de Arquitectura de Datos</t>
  </si>
  <si>
    <t>camilol@SUPERSOCIEDADES.GOV.CO</t>
  </si>
  <si>
    <t>Santiago Londoño Correa</t>
  </si>
  <si>
    <t>Superintendente Delegado  Delegatura de Procedimientos de  Insolvencia</t>
  </si>
  <si>
    <t>SantiagoL@SUPERSOCIEDADES.GOV.CO</t>
  </si>
  <si>
    <t>Billy Raul Escobar Perez</t>
  </si>
  <si>
    <t>Levantamiento de requerimientos de Ajustes</t>
  </si>
  <si>
    <t>Levantamiento de Requerimientos Nuevos</t>
  </si>
  <si>
    <t>Contratacion Desarrollo de Ajustes</t>
  </si>
  <si>
    <t xml:space="preserve">No incluye el desarrollo de nuevos requerimientos </t>
  </si>
  <si>
    <t>Apoyar el ecosistema empresarial con acciones y servicios oportunos y eficientes</t>
  </si>
  <si>
    <t xml:space="preserve">Informar sobre el estado de avance del proyecto, sus consideraciones técnicas y en caso de ser necesario, sobre los posibles cambios que se deban implementar y que afecten la planificación del proyecto. </t>
  </si>
  <si>
    <t>Comunicar  requerimientos funcionales del proyecto</t>
  </si>
  <si>
    <t>Comunicar  requerimientos técnicos del proyecto</t>
  </si>
  <si>
    <t>Informar sobre el avance del proyecto y la ejecución contractual.</t>
  </si>
  <si>
    <t>Seguimiento y control del proyecto</t>
  </si>
  <si>
    <t>Coordinar los asuntos relacionados con Aplicaciones</t>
  </si>
  <si>
    <t>Coordinar los asuntos relacionados con Infraestructura que soporta la Aplicación.</t>
  </si>
  <si>
    <t>Coordinar los asuntos relacionados con Seguridad informática y Seguridad de la Información</t>
  </si>
  <si>
    <t>Coordinar los asuntos relacionados con Arquitectura de Datos</t>
  </si>
  <si>
    <t>Citación en Outlook</t>
  </si>
  <si>
    <t>Citación en Outlook / Correo electrónico</t>
  </si>
  <si>
    <t xml:space="preserve"> Iván Ricardo Suárez Sánchez
Líderes técnicos (Diego Alejandro Franco, Anderson López Cruz, Héctor Guerrero, Camilo León)</t>
  </si>
  <si>
    <t>Citación en Outlook
Correo electrónico</t>
  </si>
  <si>
    <t xml:space="preserve">  Iván Ricardo Suárez Sánchez
Líderes técnicos (Anderson López Cruz, Marisol Castiblanco, Héctor Guerrero, Camilo León)</t>
  </si>
  <si>
    <t>Citación en Outlook / Acta de inicio y de seguimientos del contrato</t>
  </si>
  <si>
    <t xml:space="preserve"> Iván Ricardo Suárez Sánchez
Líderes técnicos (Diego Alejandro Franco,  Marisol Castiblanco, Héctor Guerrero, Camilo León)</t>
  </si>
  <si>
    <t xml:space="preserve"> Iván Ricardo Suárez Sánchez
Líderes técnicos (Diego Alejandro Franco, Anderson López Cruz, Marisol Castiblanco, Camilo León)</t>
  </si>
  <si>
    <t>Iván Ricardo Suárez Sánchez
Líderes técnicos (Diego Alejandro Franco, Anderson López Cruz, Marisol Castiblanco. Hector Guerrero)</t>
  </si>
  <si>
    <t>Minutas suscritas</t>
  </si>
  <si>
    <t>Informe</t>
  </si>
  <si>
    <t>Minuta suscrita</t>
  </si>
  <si>
    <t>Estudio de Conveniencia y Oportunidad radicado en Contratación</t>
  </si>
  <si>
    <t>Contratar ajustes 2023</t>
  </si>
  <si>
    <t>Historias de Usuario</t>
  </si>
  <si>
    <t>Levantamiento de Requerimientos de ajustes</t>
  </si>
  <si>
    <t>Levantamiento de Requerimientos nuevos</t>
  </si>
  <si>
    <t>Nivel de definición de requerimientos</t>
  </si>
  <si>
    <t>Analisis detallado con usuarios</t>
  </si>
  <si>
    <t>Validación del Funcionamiento de la versión actual</t>
  </si>
  <si>
    <t>Estimación de requerimientos de ajustes</t>
  </si>
  <si>
    <t>Análisis de informe de validación entregado</t>
  </si>
  <si>
    <t>Área Funcional</t>
  </si>
  <si>
    <t>Acta de priorización</t>
  </si>
  <si>
    <t>Análisis de estimación y priorización</t>
  </si>
  <si>
    <t>Implementación de ajustes vigencia 2023</t>
  </si>
  <si>
    <t>Desarrollos realizados</t>
  </si>
  <si>
    <t>Documento de pruebas</t>
  </si>
  <si>
    <t>RFC</t>
  </si>
  <si>
    <t>Documento de estimación y propuesta económica</t>
  </si>
  <si>
    <t>Disponibilidad de funcionarios funcionales</t>
  </si>
  <si>
    <t>Rotación de funcionarios involucrados en el proyectos</t>
  </si>
  <si>
    <t>Contratación oportuna de proveedor para desarrollos</t>
  </si>
  <si>
    <t>Estrategia de trabajo con funcionarios de respaldo</t>
  </si>
  <si>
    <t>Iniciar las actividades con anticipación y contar con apoyo jurídico</t>
  </si>
  <si>
    <t>El Patrocinador asignará un Gerente de proyecto, quien liderará el proyecto.</t>
  </si>
  <si>
    <t>El Gerente de Proyecto liderará la ejecución y seguimiento del proyecto. Tomará decisiones respecto al proyecto. Debe tener una comunicación asertiva y manejo eficiente del tiempo.</t>
  </si>
  <si>
    <t>Coordinará que las actividades programadas se ejecuten en los plazos definidos.</t>
  </si>
  <si>
    <t>Encargados de ejecutar las actividades programadas en los plazos definidos.</t>
  </si>
  <si>
    <t>Participante</t>
  </si>
  <si>
    <t>BEscobar@SUPERSOCIEDADES.GOV.CO</t>
  </si>
  <si>
    <r>
      <t xml:space="preserve">Billy Raul Escobar Perez
</t>
    </r>
    <r>
      <rPr>
        <b/>
        <sz val="12"/>
        <rFont val="Calibri Light"/>
        <family val="2"/>
      </rPr>
      <t>Patrocinador</t>
    </r>
  </si>
  <si>
    <r>
      <t xml:space="preserve"> Iván Ricardo Suárez Sánchez
</t>
    </r>
    <r>
      <rPr>
        <b/>
        <sz val="12"/>
        <rFont val="Calibri Light"/>
        <family val="2"/>
      </rPr>
      <t>Gerente del Proyecto</t>
    </r>
  </si>
  <si>
    <t>Presentación de Resultados Seguimiento Trimestral
Citación en Outlook</t>
  </si>
  <si>
    <r>
      <t xml:space="preserve">Luz Adriana Rodriguez Díaz
</t>
    </r>
    <r>
      <rPr>
        <b/>
        <sz val="12"/>
        <rFont val="Calibri Light"/>
        <family val="2"/>
      </rPr>
      <t>Líder Técnico</t>
    </r>
  </si>
  <si>
    <t>Proyecto 05-001</t>
  </si>
  <si>
    <t>Proyecto 05-002</t>
  </si>
  <si>
    <t>Proyecto 05-003</t>
  </si>
  <si>
    <t>Proyecto 05-004</t>
  </si>
  <si>
    <t>Proyecto 05-005</t>
  </si>
  <si>
    <t>Proyecto 05-006</t>
  </si>
  <si>
    <t>Proyecto 05-007</t>
  </si>
  <si>
    <t>Proyecto 05-008</t>
  </si>
  <si>
    <t>Proyecto 05-009</t>
  </si>
  <si>
    <t>Camilo Eduardo León Chaves</t>
  </si>
  <si>
    <t>Desarrollo, pruebas e implementación de los ajustes contratados para la versión 2023 del MI</t>
  </si>
  <si>
    <t>Términos de referencia y requerimientos para la versión 2024 del MI</t>
  </si>
  <si>
    <t>Puesta a punto y desarrollo e implementación de los ajustes de la versión 2022 del MI y Levantamiento de requerimientos para la versión 2024 del MI.</t>
  </si>
  <si>
    <t>Versión 2023 del software MI, incluyendo garantías y mejoras funcionales implementadas.</t>
  </si>
  <si>
    <t>Aceptación de la Delegatura de insolvencia de la versión 2023 liberada y aprobación de documento de planificación de requerimientos a implementar en la vigencia 2024</t>
  </si>
  <si>
    <t>Disponibilidad del Presupuesto asignado para los desarrollo en la vigencia 2023</t>
  </si>
  <si>
    <t>Contar con el insumo de validación proporcionado por el área funcional.
Disponibilidad de las áreas funcionales para toma de decisiones.
Vigencia de la normativa actual.
Ejecución del desarrollo por parte del proveedor.</t>
  </si>
  <si>
    <t>Desarrollar, ajustes contratados para la versión 2023 del MI</t>
  </si>
  <si>
    <t>Elaboración términos de referencia y requerimientos para la versión 2024 del MI</t>
  </si>
  <si>
    <t>Análisis de sistema actual, definición de ajustes y priorización de ajustes</t>
  </si>
  <si>
    <t>A FEBRERO</t>
  </si>
  <si>
    <t>MARZO</t>
  </si>
  <si>
    <t>ABRIL</t>
  </si>
  <si>
    <t>MAYO</t>
  </si>
  <si>
    <t>JUNIO</t>
  </si>
  <si>
    <t>JULIO</t>
  </si>
  <si>
    <t>AGOSTO</t>
  </si>
  <si>
    <t>SEPTIEMBRE</t>
  </si>
  <si>
    <t>OCTUBRE</t>
  </si>
  <si>
    <t>NOVIEMBRE</t>
  </si>
  <si>
    <t>DICIEMBRE</t>
  </si>
  <si>
    <t>% programado</t>
  </si>
  <si>
    <t>% ejecutado</t>
  </si>
  <si>
    <t>PORCENTAJE DE CUMPLIMIENTO / AVANCE</t>
  </si>
  <si>
    <t>Evelyn Escobar Lopez</t>
  </si>
  <si>
    <t>Profesional Grupo de Procesos de Reorganización</t>
  </si>
  <si>
    <t>EEscobar@SUPERSOCIEDADES.GOV.CO</t>
  </si>
  <si>
    <t>Contratación de un Analistas de Requerimientos de Software</t>
  </si>
  <si>
    <t>Líder Técnico y Gerente</t>
  </si>
  <si>
    <t>Líder Funcional</t>
  </si>
  <si>
    <t>Líder Técnico y  Líder Funcional</t>
  </si>
  <si>
    <t>Líder Técnico y Líder Funcional</t>
  </si>
  <si>
    <t>Líder Técnico, Líder Funcional y Gerente</t>
  </si>
  <si>
    <t>Contrato Analista de Requerimientos de Software</t>
  </si>
  <si>
    <t>Informe de Requerimientos para MI Versión 2023</t>
  </si>
  <si>
    <t>Observaciones al Informe Presentado</t>
  </si>
  <si>
    <t>Historias de Usuario documentadas y aprobadas</t>
  </si>
  <si>
    <t>Oferta Comercial para el desarrollo de las HU  MI Versión 2023</t>
  </si>
  <si>
    <t>Contrato para el desarrollo de las HU  MI Versión 2023</t>
  </si>
  <si>
    <t>MI Versión 2023 probada y aceptada por Gerente, Líder Técnico y Líder Funcional</t>
  </si>
  <si>
    <t>Historias de Usuario documentadas y aprobadas para MI  Versión 2024</t>
  </si>
  <si>
    <t>Ejecución Plan de pruebas</t>
  </si>
  <si>
    <t xml:space="preserve"> Líder Funcional</t>
  </si>
  <si>
    <r>
      <t xml:space="preserve">Evelyn Escobar Lopezz
</t>
    </r>
    <r>
      <rPr>
        <b/>
        <sz val="12"/>
        <rFont val="Calibri Light"/>
        <family val="2"/>
      </rPr>
      <t>Líder Funcional</t>
    </r>
  </si>
  <si>
    <t>Informe de requerimientos en viados por el área funcional</t>
  </si>
  <si>
    <t>Observaciones al informe presentado</t>
  </si>
  <si>
    <t>Historias de usuario aceptadas por el área funcional</t>
  </si>
  <si>
    <t>Documento de aceptación suscrito por el área funcional</t>
  </si>
  <si>
    <t>Líder Funcional y Gerente</t>
  </si>
  <si>
    <t>30 de abril de 2023</t>
  </si>
  <si>
    <t>31 de mayo de 2023</t>
  </si>
  <si>
    <t>Se estimaron los requerimientos según fecha estipulada</t>
  </si>
  <si>
    <t>Acta de Priorizacion firmada en el mes de mayo fuera de la fecha estimada por revisiones que se realizaron en destiempo.</t>
  </si>
  <si>
    <t>Se documentaron los RFC para puesta en operación de los requerimientos probados.  Se anexan presentación de sesiones de seguimiento del proyecto y consolidado a la fecha de los requerimientos.</t>
  </si>
  <si>
    <t>Se realizan pruebas de los requerimientos levantados a través de HU y se anexan como evidencias documentos pdf.</t>
  </si>
  <si>
    <t>Se desarrollaron los requerimientos para posterior paso a pruebas.  Se anexan como evidencias documentos excel de matriz de pruebas.</t>
  </si>
  <si>
    <t>Se realiza levantamiento del requerimiento 10494 en el mes de octubre, se anexa como evidencia HU.</t>
  </si>
  <si>
    <t>Se realiza levantamiento de requerimientos a través de Historias de Usuario en las fechas programadas y se anexan como evidencias de la actividad.</t>
  </si>
  <si>
    <t>se anexan como evidencia documentos contractuales, se logró establecer el contrato un mes luego de lo programado.</t>
  </si>
  <si>
    <t>Se hizo la contración dentro de las fechas programadas, se anexa contrato.</t>
  </si>
  <si>
    <t>Se revisó el sistema en los tiempos programados. Se anexa documentos que soportan la actividad</t>
  </si>
  <si>
    <t>29 de diciembre de 2023</t>
  </si>
  <si>
    <t>30 noviembre de 2023</t>
  </si>
  <si>
    <t>15 de diciembre de 2023</t>
  </si>
  <si>
    <t>En el mes de octubre no se reporta avance de la actividad porque no se han cerrado los ajustes de la vigencia.
Durante los meses de noviembre y diciembre se realizan las mesas de trabajo para identificar las necesidades a implemetar sobre el módulo de Insolvencia para 2024.
De la mano del proveedor se procede con una estimación de las mismas a alto nivel.
Con estos insumos se da inicio a la construcción del estudio previo en el mes de diciembre. 
Sin embargo, teniendo en cuenta los cierres de año que tiene a cargo la DTIC queda pendiente la radicación del mismo ante el Grupo de Contratos; por esta razón la meta no llega al 100% de cumplimiento.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</si>
</sst>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 #,##0;[Red]\-&quot;$&quot;\ #,##0"/>
    <numFmt numFmtId="41" formatCode="_-* #,##0_-;\-* #,##0_-;_-* &quot;-&quot;_-;_-@_-"/>
    <numFmt numFmtId="164" formatCode="dd/mm/yyyy;@"/>
    <numFmt numFmtId="165" formatCode="[$$-240A]#,##0"/>
    <numFmt numFmtId="166" formatCode="dd\-mm\-yy"/>
    <numFmt numFmtId="167" formatCode="0.0"/>
    <numFmt numFmtId="168" formatCode="[$-80A]dddd\ d&quot; de &quot;mmmm&quot; de &quot;yyyy;@"/>
    <numFmt numFmtId="169" formatCode="[$-240A]d&quot; de &quot;mmmm&quot; de &quot;yyyy;@"/>
    <numFmt numFmtId="170" formatCode="0.0%"/>
    <numFmt numFmtId="171" formatCode="_-* #,##0.000_-;\-* #,##0.000_-;_-* &quot;-&quot;_-;_-@_-"/>
    <numFmt numFmtId="172" formatCode="[$-240A]dddd\ d&quot; de &quot;mmmm&quot; de &quot;yyyy;@"/>
  </numFmts>
  <fonts count="34"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u/>
      <sz val="10"/>
      <color theme="0"/>
      <name val="Arial"/>
      <family val="2"/>
    </font>
    <font>
      <b/>
      <sz val="10"/>
      <name val="Arial"/>
      <family val="2"/>
    </font>
    <font>
      <b/>
      <sz val="10"/>
      <color theme="0"/>
      <name val="Arial"/>
      <family val="2"/>
    </font>
    <font>
      <sz val="10"/>
      <name val="Arial"/>
      <family val="2"/>
    </font>
    <font>
      <sz val="10"/>
      <color rgb="FF002060"/>
      <name val="Arial"/>
      <family val="2"/>
    </font>
    <font>
      <b/>
      <sz val="10"/>
      <color rgb="FF002060"/>
      <name val="Arial"/>
      <family val="2"/>
    </font>
    <font>
      <sz val="10"/>
      <name val="Arial"/>
      <family val="2"/>
    </font>
    <font>
      <sz val="10"/>
      <color rgb="FF0000FF"/>
      <name val="Arial"/>
      <family val="2"/>
    </font>
    <font>
      <b/>
      <sz val="9"/>
      <color rgb="FF000000"/>
      <name val="Tahoma"/>
      <family val="2"/>
    </font>
    <font>
      <sz val="9"/>
      <color rgb="FF000000"/>
      <name val="Tahoma"/>
      <family val="2"/>
    </font>
    <font>
      <sz val="12"/>
      <name val="Arial"/>
      <family val="2"/>
    </font>
    <font>
      <sz val="12"/>
      <name val="Calibri Light"/>
      <family val="2"/>
    </font>
    <font>
      <sz val="14"/>
      <name val="Calibri Light"/>
      <family val="2"/>
    </font>
    <font>
      <b/>
      <sz val="16"/>
      <name val="Calibri Light"/>
      <family val="2"/>
    </font>
    <font>
      <b/>
      <sz val="12"/>
      <name val="Calibri Light"/>
      <family val="2"/>
    </font>
    <font>
      <u/>
      <sz val="12"/>
      <color theme="10"/>
      <name val="Calibri Light"/>
      <family val="2"/>
    </font>
    <font>
      <sz val="10"/>
      <color rgb="FF002060"/>
      <name val="Calibri Light"/>
      <family val="2"/>
    </font>
    <font>
      <b/>
      <sz val="12"/>
      <color rgb="FF0000FF"/>
      <name val="Calibri Light"/>
      <family val="2"/>
    </font>
    <font>
      <sz val="12"/>
      <color rgb="FF0000FF"/>
      <name val="Calibri Light"/>
      <family val="2"/>
    </font>
    <font>
      <sz val="12"/>
      <color theme="0"/>
      <name val="Calibri Light"/>
      <family val="2"/>
    </font>
    <font>
      <sz val="12"/>
      <color theme="1"/>
      <name val="Calibri Light"/>
      <family val="2"/>
    </font>
    <font>
      <sz val="11"/>
      <color theme="1"/>
      <name val="Verdana"/>
      <family val="2"/>
    </font>
  </fonts>
  <fills count="14">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002060"/>
        <bgColor indexed="23"/>
      </patternFill>
    </fill>
    <fill>
      <patternFill patternType="solid">
        <fgColor rgb="FF002060"/>
        <bgColor indexed="64"/>
      </patternFill>
    </fill>
    <fill>
      <patternFill patternType="solid">
        <fgColor rgb="FFFFFF00"/>
        <bgColor indexed="64"/>
      </patternFill>
    </fill>
    <fill>
      <patternFill patternType="solid">
        <fgColor rgb="FF99FF33"/>
        <bgColor indexed="64"/>
      </patternFill>
    </fill>
    <fill>
      <patternFill patternType="solid">
        <fgColor theme="0" tint="-0.14999847407452621"/>
        <bgColor indexed="64"/>
      </patternFill>
    </fill>
    <fill>
      <patternFill patternType="solid">
        <fgColor theme="9" tint="0.59999389629810485"/>
        <bgColor indexed="64"/>
      </patternFill>
    </fill>
  </fills>
  <borders count="59">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s>
  <cellStyleXfs count="7">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1" fillId="0" borderId="0" applyNumberFormat="0" applyFill="0" applyBorder="0" applyAlignment="0" applyProtection="0"/>
    <xf numFmtId="9" fontId="15" fillId="0" borderId="0" applyFont="0" applyFill="0" applyBorder="0" applyAlignment="0" applyProtection="0"/>
    <xf numFmtId="41" fontId="18" fillId="0" borderId="0" applyFont="0" applyFill="0" applyBorder="0" applyAlignment="0" applyProtection="0"/>
  </cellStyleXfs>
  <cellXfs count="318">
    <xf numFmtId="0" fontId="0" fillId="0" borderId="0" xfId="0"/>
    <xf numFmtId="0" fontId="4" fillId="0" borderId="0" xfId="0" applyFont="1" applyAlignment="1">
      <alignment horizontal="center" vertical="center" wrapText="1"/>
    </xf>
    <xf numFmtId="0" fontId="4" fillId="0" borderId="0" xfId="0" applyFont="1"/>
    <xf numFmtId="0" fontId="6" fillId="4" borderId="0" xfId="0" applyFont="1" applyFill="1" applyAlignment="1">
      <alignment horizontal="center" vertical="center" wrapText="1"/>
    </xf>
    <xf numFmtId="0" fontId="8"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4" fillId="4" borderId="0" xfId="0" applyFont="1" applyFill="1" applyAlignment="1">
      <alignment horizontal="left" vertical="center" wrapText="1"/>
    </xf>
    <xf numFmtId="0" fontId="8" fillId="0" borderId="0" xfId="0" applyFont="1" applyAlignment="1">
      <alignment horizontal="center" vertical="center"/>
    </xf>
    <xf numFmtId="0" fontId="12" fillId="5" borderId="6" xfId="4" applyFont="1" applyFill="1" applyBorder="1" applyAlignment="1">
      <alignment horizontal="center" vertical="center"/>
    </xf>
    <xf numFmtId="0" fontId="4" fillId="0" borderId="0" xfId="0" applyFont="1" applyAlignment="1">
      <alignment vertical="center" wrapText="1"/>
    </xf>
    <xf numFmtId="0" fontId="2" fillId="0" borderId="0" xfId="0" applyFont="1"/>
    <xf numFmtId="0" fontId="2" fillId="6" borderId="2" xfId="0" applyFont="1" applyFill="1" applyBorder="1"/>
    <xf numFmtId="0" fontId="14" fillId="3" borderId="2" xfId="0" applyFont="1" applyFill="1" applyBorder="1" applyAlignment="1">
      <alignment horizontal="center" vertical="center"/>
    </xf>
    <xf numFmtId="0" fontId="5" fillId="3" borderId="2" xfId="0" applyFont="1" applyFill="1" applyBorder="1" applyAlignment="1">
      <alignment vertical="center"/>
    </xf>
    <xf numFmtId="0" fontId="6" fillId="0" borderId="0" xfId="2" applyFont="1" applyAlignment="1">
      <alignment horizontal="center" vertical="center"/>
    </xf>
    <xf numFmtId="0" fontId="4" fillId="7" borderId="9"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0" xfId="0" applyFont="1" applyFill="1" applyAlignment="1">
      <alignment horizontal="center" vertical="center" wrapText="1"/>
    </xf>
    <xf numFmtId="0" fontId="4" fillId="7" borderId="13"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0" borderId="36" xfId="0" applyFont="1" applyBorder="1" applyAlignment="1">
      <alignment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9" xfId="0" applyFont="1" applyBorder="1" applyAlignment="1">
      <alignment vertical="center" wrapText="1"/>
    </xf>
    <xf numFmtId="0" fontId="4" fillId="0" borderId="12" xfId="0" applyFont="1" applyBorder="1" applyAlignment="1">
      <alignment vertical="center" wrapText="1"/>
    </xf>
    <xf numFmtId="0" fontId="4" fillId="0" borderId="14" xfId="0" applyFont="1" applyBorder="1" applyAlignment="1">
      <alignment vertical="center" wrapText="1"/>
    </xf>
    <xf numFmtId="0" fontId="0" fillId="4" borderId="0" xfId="0" applyFill="1"/>
    <xf numFmtId="0" fontId="2" fillId="4" borderId="0" xfId="0" applyFont="1" applyFill="1"/>
    <xf numFmtId="0" fontId="13" fillId="4" borderId="0" xfId="0" applyFont="1" applyFill="1" applyAlignment="1">
      <alignment horizontal="center" vertical="center"/>
    </xf>
    <xf numFmtId="0" fontId="4" fillId="4" borderId="9" xfId="0" applyFont="1" applyFill="1" applyBorder="1" applyAlignment="1">
      <alignment vertical="center" wrapText="1"/>
    </xf>
    <xf numFmtId="0" fontId="4" fillId="4" borderId="11" xfId="0" applyFont="1" applyFill="1" applyBorder="1" applyAlignment="1">
      <alignment vertical="center" wrapText="1"/>
    </xf>
    <xf numFmtId="0" fontId="4" fillId="4" borderId="12" xfId="0" applyFont="1" applyFill="1" applyBorder="1" applyAlignment="1">
      <alignment vertical="center" wrapText="1"/>
    </xf>
    <xf numFmtId="0" fontId="4" fillId="4" borderId="13" xfId="0" applyFont="1" applyFill="1" applyBorder="1" applyAlignment="1">
      <alignment vertical="center" wrapText="1"/>
    </xf>
    <xf numFmtId="0" fontId="4" fillId="4" borderId="14" xfId="0" applyFont="1" applyFill="1" applyBorder="1" applyAlignment="1">
      <alignment vertical="center" wrapText="1"/>
    </xf>
    <xf numFmtId="0" fontId="4" fillId="4" borderId="6" xfId="0" applyFont="1" applyFill="1" applyBorder="1" applyAlignment="1">
      <alignment vertical="center" wrapText="1"/>
    </xf>
    <xf numFmtId="0" fontId="4" fillId="4" borderId="0" xfId="0" applyFont="1" applyFill="1" applyAlignment="1">
      <alignment vertical="center" wrapText="1"/>
    </xf>
    <xf numFmtId="0" fontId="4" fillId="4" borderId="51" xfId="0" applyFont="1" applyFill="1" applyBorder="1" applyAlignment="1">
      <alignment vertical="center" wrapText="1"/>
    </xf>
    <xf numFmtId="0" fontId="4" fillId="4" borderId="52" xfId="0" applyFont="1" applyFill="1" applyBorder="1" applyAlignment="1">
      <alignment vertical="center" wrapText="1"/>
    </xf>
    <xf numFmtId="0" fontId="7" fillId="0" borderId="0" xfId="2" applyFont="1" applyAlignment="1">
      <alignment vertical="center"/>
    </xf>
    <xf numFmtId="0" fontId="7" fillId="0" borderId="10" xfId="2" applyFont="1" applyBorder="1" applyAlignment="1">
      <alignment vertical="center"/>
    </xf>
    <xf numFmtId="0" fontId="7" fillId="0" borderId="15" xfId="2" applyFont="1" applyBorder="1" applyAlignment="1">
      <alignment vertical="center"/>
    </xf>
    <xf numFmtId="0" fontId="4" fillId="0" borderId="18"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5" fillId="3" borderId="2" xfId="0" applyFont="1" applyFill="1" applyBorder="1" applyAlignment="1">
      <alignment vertical="center" wrapText="1"/>
    </xf>
    <xf numFmtId="0" fontId="0" fillId="4" borderId="0" xfId="0" applyFill="1" applyAlignment="1">
      <alignment vertical="center" wrapText="1"/>
    </xf>
    <xf numFmtId="0" fontId="4" fillId="0" borderId="2" xfId="0" applyFont="1" applyBorder="1" applyAlignment="1">
      <alignment horizontal="center" vertical="center" wrapText="1"/>
    </xf>
    <xf numFmtId="0" fontId="5" fillId="3" borderId="2" xfId="0" applyFont="1" applyFill="1" applyBorder="1" applyAlignment="1">
      <alignment horizontal="left" vertical="center"/>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4" fillId="4" borderId="0" xfId="0" applyFont="1" applyFill="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left" vertical="center" wrapText="1"/>
    </xf>
    <xf numFmtId="6" fontId="4" fillId="0" borderId="0" xfId="0" applyNumberFormat="1" applyFont="1" applyAlignment="1">
      <alignment horizontal="center" vertical="center" wrapText="1"/>
    </xf>
    <xf numFmtId="0" fontId="0" fillId="0" borderId="2" xfId="0" applyBorder="1" applyAlignment="1">
      <alignment vertical="center"/>
    </xf>
    <xf numFmtId="0" fontId="2" fillId="0" borderId="2" xfId="0" applyFont="1" applyBorder="1" applyAlignment="1">
      <alignment vertical="center"/>
    </xf>
    <xf numFmtId="0" fontId="2" fillId="0" borderId="0" xfId="0" applyFont="1" applyAlignment="1">
      <alignment vertical="center"/>
    </xf>
    <xf numFmtId="0" fontId="0" fillId="0" borderId="5" xfId="0" applyBorder="1" applyAlignment="1">
      <alignment vertical="center"/>
    </xf>
    <xf numFmtId="0" fontId="23" fillId="0" borderId="0" xfId="0" applyFont="1" applyAlignment="1">
      <alignment horizontal="justify" vertical="center" wrapText="1"/>
    </xf>
    <xf numFmtId="0" fontId="24" fillId="0" borderId="0" xfId="0" applyFont="1" applyAlignment="1">
      <alignment horizontal="center" vertical="center"/>
    </xf>
    <xf numFmtId="0" fontId="24" fillId="0" borderId="0" xfId="0" applyFont="1" applyAlignment="1">
      <alignment horizontal="justify" vertical="center"/>
    </xf>
    <xf numFmtId="0" fontId="24" fillId="0" borderId="0" xfId="0" applyFont="1" applyAlignment="1">
      <alignment horizontal="justify" vertical="center" wrapText="1"/>
    </xf>
    <xf numFmtId="9" fontId="23" fillId="4" borderId="2" xfId="0" applyNumberFormat="1" applyFont="1" applyFill="1" applyBorder="1" applyAlignment="1">
      <alignment horizontal="center" vertical="center" wrapText="1"/>
    </xf>
    <xf numFmtId="0" fontId="23" fillId="4" borderId="2" xfId="0" applyFont="1" applyFill="1" applyBorder="1" applyAlignment="1">
      <alignment horizontal="center" vertical="center" wrapText="1"/>
    </xf>
    <xf numFmtId="0" fontId="23" fillId="0" borderId="2" xfId="0" applyFont="1" applyBorder="1" applyAlignment="1">
      <alignment horizontal="center" vertical="center" wrapText="1"/>
    </xf>
    <xf numFmtId="0" fontId="23" fillId="0" borderId="0" xfId="0" applyFont="1" applyAlignment="1">
      <alignment horizontal="center" vertical="center" wrapText="1"/>
    </xf>
    <xf numFmtId="2" fontId="23" fillId="0" borderId="2" xfId="0" applyNumberFormat="1" applyFont="1" applyBorder="1" applyAlignment="1">
      <alignment horizontal="center" vertical="center" wrapText="1"/>
    </xf>
    <xf numFmtId="165" fontId="23" fillId="0" borderId="2" xfId="0" applyNumberFormat="1" applyFont="1" applyBorder="1" applyAlignment="1">
      <alignment horizontal="center" vertical="center" wrapText="1"/>
    </xf>
    <xf numFmtId="0" fontId="26" fillId="0" borderId="2" xfId="0" applyFont="1" applyBorder="1" applyAlignment="1">
      <alignment horizontal="center" vertical="center" wrapText="1"/>
    </xf>
    <xf numFmtId="0" fontId="23" fillId="0" borderId="2" xfId="0" applyFont="1" applyBorder="1" applyAlignment="1">
      <alignment horizontal="left" vertical="center" wrapText="1"/>
    </xf>
    <xf numFmtId="0" fontId="23" fillId="4" borderId="0" xfId="0" applyFont="1" applyFill="1" applyAlignment="1">
      <alignment vertical="center" wrapText="1"/>
    </xf>
    <xf numFmtId="0" fontId="23" fillId="4" borderId="2" xfId="0" applyFont="1" applyFill="1" applyBorder="1" applyAlignment="1">
      <alignment vertical="center" wrapText="1"/>
    </xf>
    <xf numFmtId="0" fontId="27" fillId="4" borderId="2" xfId="4" applyFont="1" applyFill="1" applyBorder="1" applyAlignment="1">
      <alignment horizontal="center" vertical="center" wrapText="1"/>
    </xf>
    <xf numFmtId="0" fontId="23" fillId="4" borderId="8" xfId="0" applyFont="1" applyFill="1" applyBorder="1" applyAlignment="1">
      <alignment vertical="center" wrapText="1"/>
    </xf>
    <xf numFmtId="0" fontId="23" fillId="4" borderId="8" xfId="0" applyFont="1" applyFill="1" applyBorder="1" applyAlignment="1">
      <alignment horizontal="center" vertical="center" wrapText="1"/>
    </xf>
    <xf numFmtId="0" fontId="23" fillId="4" borderId="0" xfId="0" applyFont="1" applyFill="1" applyAlignment="1">
      <alignment horizontal="center" vertical="center" wrapText="1"/>
    </xf>
    <xf numFmtId="0" fontId="23" fillId="4" borderId="2" xfId="0" applyFont="1" applyFill="1" applyBorder="1"/>
    <xf numFmtId="0" fontId="23" fillId="4" borderId="0" xfId="0" applyFont="1" applyFill="1"/>
    <xf numFmtId="0" fontId="23" fillId="4" borderId="2" xfId="0" applyFont="1" applyFill="1" applyBorder="1" applyAlignment="1">
      <alignment horizontal="center"/>
    </xf>
    <xf numFmtId="0" fontId="23" fillId="4" borderId="2" xfId="0" applyFont="1" applyFill="1" applyBorder="1" applyAlignment="1">
      <alignment horizontal="center" vertical="center"/>
    </xf>
    <xf numFmtId="0" fontId="23" fillId="0" borderId="2" xfId="0" quotePrefix="1" applyFont="1" applyBorder="1" applyAlignment="1">
      <alignment horizontal="center" vertical="center" wrapText="1"/>
    </xf>
    <xf numFmtId="0" fontId="27" fillId="0" borderId="2" xfId="4" applyFont="1" applyFill="1" applyBorder="1" applyAlignment="1">
      <alignment horizontal="center" vertical="center" wrapText="1"/>
    </xf>
    <xf numFmtId="0" fontId="23" fillId="0" borderId="2" xfId="4" applyFont="1" applyFill="1" applyBorder="1" applyAlignment="1">
      <alignment horizontal="center" vertical="center" wrapText="1"/>
    </xf>
    <xf numFmtId="0" fontId="11" fillId="0" borderId="2" xfId="4" applyFill="1" applyBorder="1" applyAlignment="1">
      <alignment horizontal="center" vertical="center" wrapText="1"/>
    </xf>
    <xf numFmtId="0" fontId="23" fillId="0" borderId="5" xfId="0" applyFont="1" applyBorder="1" applyAlignment="1">
      <alignment horizontal="center" vertical="center"/>
    </xf>
    <xf numFmtId="0" fontId="23" fillId="0" borderId="5" xfId="0" applyFont="1" applyBorder="1" applyAlignment="1">
      <alignment horizontal="center" vertical="center" wrapText="1"/>
    </xf>
    <xf numFmtId="0" fontId="23" fillId="0" borderId="2" xfId="0" applyFont="1" applyBorder="1" applyAlignment="1">
      <alignment horizontal="center" vertical="center"/>
    </xf>
    <xf numFmtId="0" fontId="23" fillId="0" borderId="2" xfId="0" applyFont="1" applyBorder="1" applyAlignment="1">
      <alignment horizontal="justify" vertical="center" wrapText="1"/>
    </xf>
    <xf numFmtId="0" fontId="23" fillId="0" borderId="0" xfId="0" applyFont="1" applyAlignment="1">
      <alignment horizontal="justify" vertical="center"/>
    </xf>
    <xf numFmtId="0" fontId="31" fillId="0" borderId="0" xfId="0" applyFont="1" applyAlignment="1">
      <alignment horizontal="center" vertical="center" wrapText="1"/>
    </xf>
    <xf numFmtId="0" fontId="23" fillId="0" borderId="0" xfId="0" applyFont="1"/>
    <xf numFmtId="164" fontId="23" fillId="0" borderId="2" xfId="0" applyNumberFormat="1" applyFont="1" applyBorder="1" applyAlignment="1">
      <alignment horizontal="center" vertical="center" wrapText="1"/>
    </xf>
    <xf numFmtId="0" fontId="23" fillId="0" borderId="2" xfId="0" applyFont="1" applyBorder="1" applyAlignment="1">
      <alignment vertical="center" wrapText="1"/>
    </xf>
    <xf numFmtId="9" fontId="28" fillId="12" borderId="2" xfId="5" applyFont="1" applyFill="1" applyBorder="1" applyAlignment="1" applyProtection="1">
      <alignment horizontal="center" vertical="center" wrapText="1"/>
    </xf>
    <xf numFmtId="10" fontId="28" fillId="12" borderId="2" xfId="5" applyNumberFormat="1" applyFont="1" applyFill="1" applyBorder="1" applyAlignment="1" applyProtection="1">
      <alignment horizontal="center" vertical="center" wrapText="1"/>
    </xf>
    <xf numFmtId="9" fontId="28" fillId="0" borderId="2" xfId="5" applyFont="1" applyFill="1" applyBorder="1" applyAlignment="1" applyProtection="1">
      <alignment horizontal="center" vertical="center" wrapText="1"/>
    </xf>
    <xf numFmtId="9" fontId="28" fillId="0" borderId="2" xfId="5" applyFont="1" applyFill="1" applyBorder="1" applyAlignment="1" applyProtection="1">
      <alignment horizontal="left" vertical="center" wrapText="1"/>
    </xf>
    <xf numFmtId="10" fontId="28" fillId="0" borderId="2" xfId="5" applyNumberFormat="1" applyFont="1" applyFill="1" applyBorder="1" applyAlignment="1" applyProtection="1">
      <alignment horizontal="center" vertical="center" wrapText="1"/>
    </xf>
    <xf numFmtId="0" fontId="4" fillId="0" borderId="0" xfId="0" applyFont="1" applyAlignment="1">
      <alignment horizontal="center" vertical="center" wrapText="1"/>
    </xf>
    <xf numFmtId="0" fontId="2" fillId="4" borderId="0" xfId="0" applyFont="1" applyFill="1" applyAlignment="1" applyProtection="1">
      <alignment horizontal="center" vertical="center" wrapText="1"/>
    </xf>
    <xf numFmtId="0" fontId="2" fillId="4" borderId="0" xfId="0" applyFont="1" applyFill="1" applyAlignment="1" applyProtection="1">
      <alignment vertical="center" wrapText="1"/>
    </xf>
    <xf numFmtId="0" fontId="2" fillId="4" borderId="0" xfId="0" applyFont="1" applyFill="1" applyAlignment="1" applyProtection="1">
      <alignment horizontal="justify" vertical="center" wrapText="1"/>
    </xf>
    <xf numFmtId="0" fontId="2" fillId="4" borderId="0" xfId="0" applyFont="1" applyFill="1" applyProtection="1"/>
    <xf numFmtId="0" fontId="13" fillId="4" borderId="0" xfId="2" applyFont="1" applyFill="1" applyAlignment="1" applyProtection="1">
      <alignment horizontal="center" vertical="center"/>
    </xf>
    <xf numFmtId="0" fontId="13" fillId="4" borderId="0" xfId="2" applyFont="1" applyFill="1" applyAlignment="1" applyProtection="1">
      <alignment vertical="center"/>
    </xf>
    <xf numFmtId="0" fontId="13" fillId="4" borderId="5" xfId="0" applyFont="1" applyFill="1" applyBorder="1" applyAlignment="1" applyProtection="1">
      <alignment horizontal="center" vertical="center"/>
    </xf>
    <xf numFmtId="0" fontId="13" fillId="4" borderId="0" xfId="0" applyFont="1" applyFill="1" applyAlignment="1" applyProtection="1">
      <alignment horizontal="center"/>
    </xf>
    <xf numFmtId="0" fontId="14" fillId="8" borderId="2" xfId="0" applyFont="1" applyFill="1" applyBorder="1" applyAlignment="1" applyProtection="1">
      <alignment horizontal="center" vertical="center" wrapText="1"/>
    </xf>
    <xf numFmtId="9" fontId="14" fillId="8" borderId="2" xfId="0" applyNumberFormat="1" applyFont="1" applyFill="1" applyBorder="1" applyAlignment="1" applyProtection="1">
      <alignment horizontal="center" vertical="center" wrapText="1"/>
    </xf>
    <xf numFmtId="166" fontId="14" fillId="8" borderId="2" xfId="0" applyNumberFormat="1" applyFont="1" applyFill="1" applyBorder="1" applyAlignment="1" applyProtection="1">
      <alignment horizontal="center" vertical="center" wrapText="1"/>
    </xf>
    <xf numFmtId="0" fontId="14" fillId="9" borderId="2" xfId="0" applyFont="1" applyFill="1" applyBorder="1" applyAlignment="1" applyProtection="1">
      <alignment horizontal="center" vertical="center" wrapText="1"/>
    </xf>
    <xf numFmtId="0" fontId="14" fillId="9" borderId="0" xfId="0" applyFont="1" applyFill="1" applyAlignment="1" applyProtection="1">
      <alignment horizontal="center" vertical="center" wrapText="1"/>
    </xf>
    <xf numFmtId="0" fontId="2" fillId="4" borderId="0" xfId="0" applyFont="1" applyFill="1" applyAlignment="1" applyProtection="1">
      <alignment horizontal="center"/>
    </xf>
    <xf numFmtId="0" fontId="29" fillId="0" borderId="2" xfId="0" applyFont="1" applyBorder="1" applyAlignment="1" applyProtection="1">
      <alignment horizontal="center" vertical="center" wrapText="1"/>
    </xf>
    <xf numFmtId="0" fontId="30" fillId="0" borderId="2" xfId="0" applyFont="1" applyBorder="1" applyAlignment="1" applyProtection="1">
      <alignment horizontal="justify" vertical="center" wrapText="1"/>
    </xf>
    <xf numFmtId="0" fontId="30" fillId="0" borderId="2" xfId="0" applyFont="1" applyBorder="1" applyAlignment="1" applyProtection="1">
      <alignment vertical="center" wrapText="1"/>
    </xf>
    <xf numFmtId="0" fontId="30" fillId="0" borderId="2" xfId="5" applyNumberFormat="1" applyFont="1" applyFill="1" applyBorder="1" applyAlignment="1" applyProtection="1">
      <alignment horizontal="center" vertical="center" wrapText="1"/>
    </xf>
    <xf numFmtId="9" fontId="30" fillId="0" borderId="2" xfId="5" applyFont="1" applyFill="1" applyBorder="1" applyAlignment="1" applyProtection="1">
      <alignment horizontal="center" vertical="center" wrapText="1"/>
    </xf>
    <xf numFmtId="0" fontId="30" fillId="0" borderId="2" xfId="0" applyFont="1" applyBorder="1" applyAlignment="1" applyProtection="1">
      <alignment horizontal="left" vertical="center" wrapText="1"/>
    </xf>
    <xf numFmtId="172" fontId="30" fillId="0" borderId="2" xfId="0" applyNumberFormat="1" applyFont="1" applyBorder="1" applyAlignment="1" applyProtection="1">
      <alignment horizontal="center" vertical="center"/>
    </xf>
    <xf numFmtId="167" fontId="30" fillId="0" borderId="2" xfId="0" applyNumberFormat="1" applyFont="1" applyBorder="1" applyAlignment="1" applyProtection="1">
      <alignment horizontal="center" vertical="center" wrapText="1"/>
    </xf>
    <xf numFmtId="0" fontId="33" fillId="0" borderId="2" xfId="4" applyFont="1" applyFill="1" applyBorder="1" applyAlignment="1" applyProtection="1">
      <alignment vertical="center" wrapText="1"/>
    </xf>
    <xf numFmtId="169" fontId="30" fillId="0" borderId="2" xfId="0" applyNumberFormat="1" applyFont="1" applyBorder="1" applyAlignment="1" applyProtection="1">
      <alignment horizontal="center" vertical="center" wrapText="1"/>
    </xf>
    <xf numFmtId="170" fontId="29" fillId="13" borderId="2" xfId="0" applyNumberFormat="1" applyFont="1" applyFill="1" applyBorder="1" applyAlignment="1" applyProtection="1">
      <alignment horizontal="center" vertical="center" wrapText="1"/>
    </xf>
    <xf numFmtId="9" fontId="28" fillId="0" borderId="0" xfId="5" applyFont="1" applyFill="1" applyBorder="1" applyAlignment="1" applyProtection="1">
      <alignment horizontal="center" vertical="center" wrapText="1"/>
    </xf>
    <xf numFmtId="168" fontId="30" fillId="0" borderId="0" xfId="0" applyNumberFormat="1" applyFont="1" applyAlignment="1" applyProtection="1">
      <alignment horizontal="left" vertical="center" wrapText="1"/>
    </xf>
    <xf numFmtId="1" fontId="30" fillId="0" borderId="0" xfId="0" applyNumberFormat="1" applyFont="1" applyAlignment="1" applyProtection="1">
      <alignment horizontal="center" vertical="center" wrapText="1"/>
    </xf>
    <xf numFmtId="0" fontId="30" fillId="0" borderId="0" xfId="0" applyFont="1" applyAlignment="1" applyProtection="1">
      <alignment horizontal="center" vertical="center" wrapText="1"/>
    </xf>
    <xf numFmtId="0" fontId="30" fillId="0" borderId="0" xfId="0" applyFont="1" applyAlignment="1" applyProtection="1">
      <alignment horizontal="justify" vertical="center" wrapText="1"/>
    </xf>
    <xf numFmtId="0" fontId="33" fillId="0" borderId="2" xfId="4" applyFont="1" applyBorder="1" applyAlignment="1" applyProtection="1">
      <alignment vertical="center" wrapText="1"/>
    </xf>
    <xf numFmtId="0" fontId="33" fillId="0" borderId="2" xfId="0" applyFont="1" applyBorder="1" applyAlignment="1" applyProtection="1">
      <alignment vertical="center" wrapText="1"/>
    </xf>
    <xf numFmtId="9" fontId="28" fillId="4" borderId="2" xfId="5" applyFont="1" applyFill="1" applyBorder="1" applyAlignment="1" applyProtection="1">
      <alignment horizontal="center" vertical="center" wrapText="1"/>
    </xf>
    <xf numFmtId="0" fontId="32" fillId="0" borderId="2" xfId="0" applyFont="1" applyBorder="1" applyAlignment="1" applyProtection="1">
      <alignment vertical="center" wrapText="1"/>
    </xf>
    <xf numFmtId="0" fontId="30" fillId="0" borderId="0" xfId="0" applyFont="1" applyAlignment="1" applyProtection="1">
      <alignment horizontal="left" vertical="center" wrapText="1"/>
    </xf>
    <xf numFmtId="0" fontId="30" fillId="4" borderId="0" xfId="0" applyFont="1" applyFill="1" applyAlignment="1" applyProtection="1">
      <alignment horizontal="center" vertical="center" wrapText="1"/>
    </xf>
    <xf numFmtId="0" fontId="30" fillId="4" borderId="0" xfId="0" applyFont="1" applyFill="1" applyAlignment="1" applyProtection="1">
      <alignment vertical="center" wrapText="1"/>
    </xf>
    <xf numFmtId="9" fontId="29" fillId="10" borderId="53" xfId="0" applyNumberFormat="1" applyFont="1" applyFill="1" applyBorder="1" applyAlignment="1" applyProtection="1">
      <alignment horizontal="center" vertical="center" wrapText="1"/>
    </xf>
    <xf numFmtId="167" fontId="30" fillId="4" borderId="0" xfId="0" applyNumberFormat="1" applyFont="1" applyFill="1" applyAlignment="1" applyProtection="1">
      <alignment horizontal="center" vertical="center" wrapText="1"/>
    </xf>
    <xf numFmtId="0" fontId="30" fillId="4" borderId="0" xfId="0" applyFont="1" applyFill="1" applyAlignment="1" applyProtection="1">
      <alignment horizontal="justify" vertical="center" wrapText="1"/>
    </xf>
    <xf numFmtId="9" fontId="29" fillId="11" borderId="53" xfId="0" applyNumberFormat="1" applyFont="1" applyFill="1" applyBorder="1" applyAlignment="1" applyProtection="1">
      <alignment horizontal="center" vertical="center" wrapText="1"/>
    </xf>
    <xf numFmtId="170" fontId="26" fillId="13" borderId="53" xfId="0" applyNumberFormat="1" applyFont="1" applyFill="1" applyBorder="1" applyAlignment="1" applyProtection="1">
      <alignment horizontal="center" vertical="center" wrapText="1"/>
    </xf>
    <xf numFmtId="9" fontId="25" fillId="13" borderId="53" xfId="0" applyNumberFormat="1" applyFont="1" applyFill="1" applyBorder="1" applyAlignment="1" applyProtection="1">
      <alignment horizontal="center" vertical="center" wrapText="1"/>
    </xf>
    <xf numFmtId="0" fontId="16" fillId="0" borderId="0" xfId="0" applyFont="1" applyAlignment="1" applyProtection="1">
      <alignment horizontal="center" vertical="center" wrapText="1"/>
    </xf>
    <xf numFmtId="0" fontId="16" fillId="4" borderId="0" xfId="0" applyFont="1" applyFill="1" applyAlignment="1" applyProtection="1">
      <alignment horizontal="center" vertical="center" wrapText="1"/>
    </xf>
    <xf numFmtId="0" fontId="16" fillId="4" borderId="0" xfId="0" applyFont="1" applyFill="1" applyAlignment="1" applyProtection="1">
      <alignment vertical="center" wrapText="1"/>
    </xf>
    <xf numFmtId="167" fontId="16" fillId="4" borderId="0" xfId="0" applyNumberFormat="1" applyFont="1" applyFill="1" applyAlignment="1" applyProtection="1">
      <alignment horizontal="center" vertical="center" wrapText="1"/>
    </xf>
    <xf numFmtId="0" fontId="16" fillId="4" borderId="0" xfId="0" applyFont="1" applyFill="1" applyAlignment="1" applyProtection="1">
      <alignment horizontal="justify" vertical="center" wrapText="1"/>
    </xf>
    <xf numFmtId="170" fontId="19" fillId="4" borderId="0" xfId="6" applyNumberFormat="1" applyFont="1" applyFill="1" applyAlignment="1" applyProtection="1">
      <alignment horizontal="center" vertical="center" wrapText="1"/>
    </xf>
    <xf numFmtId="9" fontId="2" fillId="4" borderId="0" xfId="0" applyNumberFormat="1" applyFont="1" applyFill="1" applyProtection="1"/>
    <xf numFmtId="41" fontId="19" fillId="0" borderId="0" xfId="6" applyFont="1" applyFill="1" applyBorder="1" applyAlignment="1" applyProtection="1">
      <alignment horizontal="center" vertical="center" wrapText="1"/>
    </xf>
    <xf numFmtId="1" fontId="16" fillId="0" borderId="0" xfId="0" applyNumberFormat="1" applyFont="1" applyAlignment="1" applyProtection="1">
      <alignment horizontal="center" vertical="center" wrapText="1"/>
    </xf>
    <xf numFmtId="170" fontId="19" fillId="4" borderId="0" xfId="5" applyNumberFormat="1" applyFont="1" applyFill="1" applyAlignment="1" applyProtection="1">
      <alignment horizontal="center" vertical="center" wrapText="1"/>
    </xf>
    <xf numFmtId="0" fontId="19" fillId="4" borderId="0" xfId="0" applyFont="1" applyFill="1" applyAlignment="1" applyProtection="1">
      <alignment vertical="center" wrapText="1"/>
    </xf>
    <xf numFmtId="1" fontId="17" fillId="4" borderId="0" xfId="0" applyNumberFormat="1" applyFont="1" applyFill="1" applyAlignment="1" applyProtection="1">
      <alignment horizontal="center" vertical="center" wrapText="1"/>
    </xf>
    <xf numFmtId="10" fontId="2" fillId="4" borderId="0" xfId="0" applyNumberFormat="1" applyFont="1" applyFill="1" applyAlignment="1" applyProtection="1">
      <alignment horizontal="center" vertical="center" wrapText="1"/>
    </xf>
    <xf numFmtId="171" fontId="2" fillId="4" borderId="0" xfId="0" applyNumberFormat="1" applyFont="1" applyFill="1" applyAlignment="1" applyProtection="1">
      <alignment horizontal="center" vertical="center" wrapText="1"/>
    </xf>
    <xf numFmtId="2" fontId="2" fillId="4" borderId="0" xfId="0" applyNumberFormat="1" applyFont="1" applyFill="1" applyAlignment="1" applyProtection="1">
      <alignment horizontal="center" vertical="center" wrapText="1"/>
    </xf>
    <xf numFmtId="0" fontId="5" fillId="3" borderId="2" xfId="0" applyFont="1" applyFill="1" applyBorder="1" applyAlignment="1">
      <alignment horizontal="left" vertical="center"/>
    </xf>
    <xf numFmtId="0" fontId="4" fillId="0" borderId="17"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4" xfId="0" applyFont="1" applyBorder="1" applyAlignment="1">
      <alignment horizontal="left" vertical="center" wrapText="1"/>
    </xf>
    <xf numFmtId="0" fontId="4" fillId="0" borderId="12" xfId="0" applyFont="1" applyBorder="1" applyAlignment="1">
      <alignment horizontal="center" vertical="center" wrapText="1"/>
    </xf>
    <xf numFmtId="0" fontId="4" fillId="0" borderId="0" xfId="0" applyFont="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7" xfId="2" applyFont="1" applyBorder="1" applyAlignment="1">
      <alignment horizontal="center" vertical="center"/>
    </xf>
    <xf numFmtId="0" fontId="6" fillId="0" borderId="18" xfId="2" applyFont="1" applyBorder="1" applyAlignment="1">
      <alignment horizontal="center" vertical="center"/>
    </xf>
    <xf numFmtId="0" fontId="6" fillId="0" borderId="25" xfId="2" applyFont="1" applyBorder="1" applyAlignment="1">
      <alignment horizontal="center" vertical="center"/>
    </xf>
    <xf numFmtId="0" fontId="6" fillId="0" borderId="20" xfId="2" applyFont="1" applyBorder="1" applyAlignment="1">
      <alignment horizontal="center" vertical="center"/>
    </xf>
    <xf numFmtId="0" fontId="6" fillId="0" borderId="2" xfId="2" applyFont="1" applyBorder="1" applyAlignment="1">
      <alignment horizontal="center" vertical="center"/>
    </xf>
    <xf numFmtId="0" fontId="6" fillId="0" borderId="5" xfId="2" applyFont="1" applyBorder="1" applyAlignment="1">
      <alignment horizontal="center" vertical="center"/>
    </xf>
    <xf numFmtId="0" fontId="6" fillId="0" borderId="22" xfId="2" applyFont="1" applyBorder="1" applyAlignment="1">
      <alignment horizontal="center" vertical="center"/>
    </xf>
    <xf numFmtId="0" fontId="6" fillId="0" borderId="23" xfId="2" applyFont="1" applyBorder="1" applyAlignment="1">
      <alignment horizontal="center" vertical="center"/>
    </xf>
    <xf numFmtId="0" fontId="6" fillId="0" borderId="26" xfId="2" applyFont="1" applyBorder="1" applyAlignment="1">
      <alignment horizontal="center" vertical="center"/>
    </xf>
    <xf numFmtId="0" fontId="22" fillId="0" borderId="0" xfId="0" applyFont="1" applyAlignment="1">
      <alignment horizontal="left" vertical="center" wrapText="1"/>
    </xf>
    <xf numFmtId="0" fontId="5" fillId="3" borderId="8" xfId="0" applyFont="1" applyFill="1" applyBorder="1" applyAlignment="1">
      <alignment horizontal="left" vertical="center" wrapText="1"/>
    </xf>
    <xf numFmtId="0" fontId="5" fillId="3" borderId="0" xfId="0" applyFont="1" applyFill="1" applyAlignment="1">
      <alignment horizontal="left" vertical="center" wrapText="1"/>
    </xf>
    <xf numFmtId="0" fontId="24" fillId="0" borderId="2" xfId="0" applyFont="1" applyBorder="1" applyAlignment="1">
      <alignment horizontal="justify"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25" fillId="0" borderId="2" xfId="0" applyFont="1" applyBorder="1" applyAlignment="1">
      <alignment horizontal="left" vertical="center" wrapText="1"/>
    </xf>
    <xf numFmtId="0" fontId="24" fillId="0" borderId="5" xfId="0" applyFont="1" applyBorder="1" applyAlignment="1">
      <alignment horizontal="justify" vertical="center" wrapText="1"/>
    </xf>
    <xf numFmtId="0" fontId="24" fillId="0" borderId="4" xfId="0" applyFont="1" applyBorder="1" applyAlignment="1">
      <alignment horizontal="justify" vertical="center"/>
    </xf>
    <xf numFmtId="0" fontId="24" fillId="0" borderId="3" xfId="0" applyFont="1" applyBorder="1" applyAlignment="1">
      <alignment horizontal="justify" vertical="center"/>
    </xf>
    <xf numFmtId="0" fontId="5" fillId="3" borderId="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4" fillId="0" borderId="26" xfId="0" applyFont="1" applyBorder="1" applyAlignment="1">
      <alignment horizontal="left" vertical="center" wrapText="1"/>
    </xf>
    <xf numFmtId="0" fontId="4" fillId="0" borderId="18" xfId="0" applyFont="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2" xfId="0" applyFont="1" applyBorder="1" applyAlignment="1">
      <alignment horizontal="left" vertical="center" wrapText="1"/>
    </xf>
    <xf numFmtId="0" fontId="4" fillId="0" borderId="25" xfId="0" applyFont="1" applyBorder="1" applyAlignment="1">
      <alignment horizontal="left" vertical="center" wrapText="1"/>
    </xf>
    <xf numFmtId="0" fontId="4" fillId="0" borderId="5" xfId="0" applyFont="1" applyBorder="1" applyAlignment="1">
      <alignment horizontal="left" vertical="center" wrapText="1"/>
    </xf>
    <xf numFmtId="0" fontId="5" fillId="3" borderId="2" xfId="0" applyFont="1" applyFill="1" applyBorder="1" applyAlignment="1">
      <alignment horizontal="center" vertical="center" wrapText="1"/>
    </xf>
    <xf numFmtId="0" fontId="26" fillId="4" borderId="2" xfId="0" applyFont="1" applyFill="1" applyBorder="1" applyAlignment="1">
      <alignment horizontal="center" vertical="center" wrapText="1"/>
    </xf>
    <xf numFmtId="0" fontId="23"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23" fillId="0" borderId="2" xfId="0" applyFont="1" applyBorder="1" applyAlignment="1">
      <alignment horizontal="left" vertical="center" wrapText="1"/>
    </xf>
    <xf numFmtId="0" fontId="6" fillId="0" borderId="27" xfId="2" applyFont="1" applyBorder="1" applyAlignment="1">
      <alignment horizontal="center" vertical="center"/>
    </xf>
    <xf numFmtId="0" fontId="6" fillId="0" borderId="29" xfId="2" applyFont="1" applyBorder="1" applyAlignment="1">
      <alignment horizontal="center" vertical="center"/>
    </xf>
    <xf numFmtId="0" fontId="6" fillId="0" borderId="28" xfId="2" applyFont="1" applyBorder="1" applyAlignment="1">
      <alignment horizontal="center" vertical="center"/>
    </xf>
    <xf numFmtId="0" fontId="6" fillId="0" borderId="30" xfId="2" applyFont="1" applyBorder="1" applyAlignment="1">
      <alignment horizontal="center" vertical="center"/>
    </xf>
    <xf numFmtId="0" fontId="6" fillId="0" borderId="39" xfId="2" applyFont="1" applyBorder="1" applyAlignment="1">
      <alignment horizontal="center" vertical="center"/>
    </xf>
    <xf numFmtId="0" fontId="6" fillId="0" borderId="31" xfId="2" applyFont="1" applyBorder="1" applyAlignment="1">
      <alignment horizontal="center" vertical="center"/>
    </xf>
    <xf numFmtId="0" fontId="4" fillId="4" borderId="40" xfId="0" applyFont="1" applyFill="1" applyBorder="1" applyAlignment="1">
      <alignment horizontal="left" vertical="center" wrapText="1"/>
    </xf>
    <xf numFmtId="0" fontId="4" fillId="4" borderId="46" xfId="0" applyFont="1" applyFill="1" applyBorder="1" applyAlignment="1">
      <alignment horizontal="left" vertical="center" wrapText="1"/>
    </xf>
    <xf numFmtId="0" fontId="4" fillId="4" borderId="41"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4" borderId="47"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4" fillId="4" borderId="44" xfId="0" applyFont="1" applyFill="1" applyBorder="1" applyAlignment="1">
      <alignment horizontal="left" vertical="center" wrapText="1"/>
    </xf>
    <xf numFmtId="0" fontId="4" fillId="4" borderId="48" xfId="0" applyFont="1" applyFill="1" applyBorder="1" applyAlignment="1">
      <alignment horizontal="left" vertical="center" wrapText="1"/>
    </xf>
    <xf numFmtId="0" fontId="4" fillId="4" borderId="45" xfId="0" applyFont="1" applyFill="1" applyBorder="1" applyAlignment="1">
      <alignment horizontal="left" vertical="center" wrapText="1"/>
    </xf>
    <xf numFmtId="0" fontId="6" fillId="4" borderId="30" xfId="2" applyFont="1" applyFill="1" applyBorder="1" applyAlignment="1">
      <alignment horizontal="center" vertical="center"/>
    </xf>
    <xf numFmtId="0" fontId="6" fillId="4" borderId="39" xfId="2" applyFont="1" applyFill="1" applyBorder="1" applyAlignment="1">
      <alignment horizontal="center" vertical="center"/>
    </xf>
    <xf numFmtId="0" fontId="25" fillId="0" borderId="5" xfId="0" applyFont="1" applyBorder="1" applyAlignment="1">
      <alignment horizontal="left" vertical="center" wrapText="1"/>
    </xf>
    <xf numFmtId="0" fontId="25" fillId="0" borderId="4" xfId="0" applyFont="1" applyBorder="1" applyAlignment="1">
      <alignment horizontal="left" vertical="center" wrapText="1"/>
    </xf>
    <xf numFmtId="0" fontId="25" fillId="0" borderId="3" xfId="0" applyFont="1" applyBorder="1" applyAlignment="1">
      <alignment horizontal="left" vertical="center" wrapText="1"/>
    </xf>
    <xf numFmtId="0" fontId="14" fillId="3" borderId="7" xfId="0" applyFont="1" applyFill="1" applyBorder="1" applyAlignment="1">
      <alignment horizontal="center" vertical="center"/>
    </xf>
    <xf numFmtId="0" fontId="14" fillId="3" borderId="0" xfId="0" applyFont="1" applyFill="1" applyAlignment="1">
      <alignment horizontal="center" vertical="center"/>
    </xf>
    <xf numFmtId="0" fontId="23" fillId="4" borderId="2" xfId="0" applyFont="1" applyFill="1" applyBorder="1" applyAlignment="1">
      <alignment horizontal="left" vertical="center" wrapText="1"/>
    </xf>
    <xf numFmtId="0" fontId="23" fillId="4" borderId="2" xfId="0" applyFont="1" applyFill="1" applyBorder="1" applyAlignment="1">
      <alignment horizontal="left" vertical="center"/>
    </xf>
    <xf numFmtId="0" fontId="14" fillId="3" borderId="5" xfId="0" applyFont="1" applyFill="1" applyBorder="1" applyAlignment="1">
      <alignment horizontal="center" vertical="center"/>
    </xf>
    <xf numFmtId="0" fontId="14" fillId="3" borderId="3" xfId="0" applyFont="1" applyFill="1" applyBorder="1" applyAlignment="1">
      <alignment horizontal="center" vertical="center"/>
    </xf>
    <xf numFmtId="0" fontId="23" fillId="0" borderId="5" xfId="0" applyFont="1" applyBorder="1" applyAlignment="1">
      <alignment horizontal="center" vertical="center"/>
    </xf>
    <xf numFmtId="0" fontId="23" fillId="0" borderId="3" xfId="0" applyFont="1" applyBorder="1" applyAlignment="1">
      <alignment horizontal="center" vertical="center"/>
    </xf>
    <xf numFmtId="0" fontId="6" fillId="4" borderId="40" xfId="2" applyFont="1" applyFill="1" applyBorder="1" applyAlignment="1">
      <alignment horizontal="center" vertical="center"/>
    </xf>
    <xf numFmtId="0" fontId="6" fillId="4" borderId="46" xfId="2" applyFont="1" applyFill="1" applyBorder="1" applyAlignment="1">
      <alignment horizontal="center" vertical="center"/>
    </xf>
    <xf numFmtId="0" fontId="6" fillId="4" borderId="41" xfId="2" applyFont="1" applyFill="1" applyBorder="1" applyAlignment="1">
      <alignment horizontal="center" vertical="center"/>
    </xf>
    <xf numFmtId="0" fontId="6" fillId="4" borderId="42" xfId="2" applyFont="1" applyFill="1" applyBorder="1" applyAlignment="1">
      <alignment horizontal="center" vertical="center"/>
    </xf>
    <xf numFmtId="0" fontId="6" fillId="4" borderId="47" xfId="2" applyFont="1" applyFill="1" applyBorder="1" applyAlignment="1">
      <alignment horizontal="center" vertical="center"/>
    </xf>
    <xf numFmtId="0" fontId="6" fillId="4" borderId="43" xfId="2" applyFont="1" applyFill="1" applyBorder="1" applyAlignment="1">
      <alignment horizontal="center" vertical="center"/>
    </xf>
    <xf numFmtId="0" fontId="6" fillId="4" borderId="44" xfId="2" applyFont="1" applyFill="1" applyBorder="1" applyAlignment="1">
      <alignment horizontal="center" vertical="center"/>
    </xf>
    <xf numFmtId="0" fontId="6" fillId="4" borderId="48" xfId="2" applyFont="1" applyFill="1" applyBorder="1" applyAlignment="1">
      <alignment horizontal="center" vertical="center"/>
    </xf>
    <xf numFmtId="0" fontId="6" fillId="4" borderId="45" xfId="2" applyFont="1" applyFill="1" applyBorder="1" applyAlignment="1">
      <alignment horizontal="center" vertical="center"/>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5" fillId="3" borderId="7" xfId="0" applyFont="1" applyFill="1" applyBorder="1" applyAlignment="1">
      <alignment horizontal="center" vertical="center"/>
    </xf>
    <xf numFmtId="0" fontId="5" fillId="3" borderId="0" xfId="0" applyFont="1" applyFill="1" applyAlignment="1">
      <alignment horizontal="center" vertical="center"/>
    </xf>
    <xf numFmtId="0" fontId="23" fillId="0" borderId="5" xfId="0" applyFont="1" applyBorder="1" applyAlignment="1">
      <alignment horizontal="center" vertical="center" wrapText="1"/>
    </xf>
    <xf numFmtId="0" fontId="23" fillId="0" borderId="3" xfId="0" applyFont="1" applyBorder="1" applyAlignment="1">
      <alignment horizontal="center" vertical="center" wrapText="1"/>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23" fillId="0" borderId="2" xfId="0" applyFont="1" applyBorder="1" applyAlignment="1">
      <alignment horizontal="justify" vertical="center" wrapText="1"/>
    </xf>
    <xf numFmtId="0" fontId="23" fillId="0" borderId="2" xfId="0" applyFont="1" applyBorder="1" applyAlignment="1">
      <alignment horizontal="justify" vertical="center"/>
    </xf>
    <xf numFmtId="0" fontId="25" fillId="0" borderId="2" xfId="0" applyFont="1" applyBorder="1" applyAlignment="1">
      <alignment horizontal="justify" vertical="center"/>
    </xf>
    <xf numFmtId="0" fontId="4" fillId="4" borderId="18"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6" fillId="4" borderId="17" xfId="2" applyFont="1" applyFill="1" applyBorder="1" applyAlignment="1">
      <alignment horizontal="center" vertical="center"/>
    </xf>
    <xf numFmtId="0" fontId="6" fillId="4" borderId="18" xfId="2" applyFont="1" applyFill="1" applyBorder="1" applyAlignment="1">
      <alignment horizontal="center" vertical="center"/>
    </xf>
    <xf numFmtId="0" fontId="6" fillId="4" borderId="19" xfId="2" applyFont="1" applyFill="1" applyBorder="1" applyAlignment="1">
      <alignment horizontal="center" vertical="center"/>
    </xf>
    <xf numFmtId="0" fontId="6" fillId="4" borderId="20" xfId="2" applyFont="1" applyFill="1" applyBorder="1" applyAlignment="1">
      <alignment horizontal="center" vertical="center"/>
    </xf>
    <xf numFmtId="0" fontId="6" fillId="4" borderId="2" xfId="2" applyFont="1" applyFill="1" applyBorder="1" applyAlignment="1">
      <alignment horizontal="center" vertical="center"/>
    </xf>
    <xf numFmtId="0" fontId="6" fillId="4" borderId="21" xfId="2" applyFont="1" applyFill="1" applyBorder="1" applyAlignment="1">
      <alignment horizontal="center" vertical="center"/>
    </xf>
    <xf numFmtId="0" fontId="6" fillId="4" borderId="22" xfId="2" applyFont="1" applyFill="1" applyBorder="1" applyAlignment="1">
      <alignment horizontal="center" vertical="center"/>
    </xf>
    <xf numFmtId="0" fontId="6" fillId="4" borderId="23" xfId="2" applyFont="1" applyFill="1" applyBorder="1" applyAlignment="1">
      <alignment horizontal="center" vertical="center"/>
    </xf>
    <xf numFmtId="0" fontId="6" fillId="4" borderId="24" xfId="2" applyFont="1" applyFill="1" applyBorder="1" applyAlignment="1">
      <alignment horizontal="center" vertical="center"/>
    </xf>
    <xf numFmtId="0" fontId="13" fillId="4" borderId="2" xfId="0" applyFont="1" applyFill="1" applyBorder="1" applyAlignment="1" applyProtection="1">
      <alignment horizontal="center"/>
    </xf>
    <xf numFmtId="0" fontId="2" fillId="4" borderId="51" xfId="0" applyFont="1" applyFill="1" applyBorder="1" applyAlignment="1" applyProtection="1">
      <alignment horizontal="center" vertical="center" wrapText="1"/>
    </xf>
    <xf numFmtId="0" fontId="2" fillId="4" borderId="58" xfId="0" applyFont="1" applyFill="1" applyBorder="1" applyAlignment="1" applyProtection="1">
      <alignment horizontal="center" vertical="center" wrapText="1"/>
    </xf>
    <xf numFmtId="0" fontId="2" fillId="4" borderId="52" xfId="0" applyFont="1" applyFill="1" applyBorder="1" applyAlignment="1" applyProtection="1">
      <alignment horizontal="center" vertical="center" wrapText="1"/>
    </xf>
    <xf numFmtId="0" fontId="13" fillId="4" borderId="56" xfId="2" applyFont="1" applyFill="1" applyBorder="1" applyAlignment="1" applyProtection="1">
      <alignment horizontal="center" vertical="center"/>
    </xf>
    <xf numFmtId="0" fontId="13" fillId="4" borderId="4" xfId="2" applyFont="1" applyFill="1" applyBorder="1" applyAlignment="1" applyProtection="1">
      <alignment horizontal="center" vertical="center"/>
    </xf>
    <xf numFmtId="0" fontId="13" fillId="4" borderId="57" xfId="2" applyFont="1" applyFill="1" applyBorder="1" applyAlignment="1" applyProtection="1">
      <alignment horizontal="center" vertical="center"/>
    </xf>
    <xf numFmtId="0" fontId="13" fillId="4" borderId="54" xfId="2" applyFont="1" applyFill="1" applyBorder="1" applyAlignment="1" applyProtection="1">
      <alignment horizontal="center" vertical="center"/>
    </xf>
    <xf numFmtId="0" fontId="13" fillId="4" borderId="35" xfId="2" applyFont="1" applyFill="1" applyBorder="1" applyAlignment="1" applyProtection="1">
      <alignment horizontal="center" vertical="center"/>
    </xf>
    <xf numFmtId="0" fontId="13" fillId="4" borderId="55" xfId="2" applyFont="1" applyFill="1" applyBorder="1" applyAlignment="1" applyProtection="1">
      <alignment horizontal="center" vertical="center"/>
    </xf>
    <xf numFmtId="0" fontId="25" fillId="4" borderId="4" xfId="0" applyFont="1" applyFill="1" applyBorder="1" applyAlignment="1" applyProtection="1">
      <alignment horizontal="left" vertical="center"/>
    </xf>
    <xf numFmtId="0" fontId="25" fillId="4" borderId="3" xfId="0" applyFont="1" applyFill="1" applyBorder="1" applyAlignment="1" applyProtection="1">
      <alignment horizontal="left" vertical="center"/>
    </xf>
    <xf numFmtId="0" fontId="2" fillId="4" borderId="27" xfId="0" applyFont="1" applyFill="1" applyBorder="1" applyAlignment="1" applyProtection="1">
      <alignment horizontal="left" vertical="center" wrapText="1"/>
    </xf>
    <xf numFmtId="0" fontId="2" fillId="4" borderId="28" xfId="0" applyFont="1" applyFill="1" applyBorder="1" applyAlignment="1" applyProtection="1">
      <alignment horizontal="left" vertical="center" wrapText="1"/>
    </xf>
    <xf numFmtId="0" fontId="2" fillId="4" borderId="56" xfId="0" applyFont="1" applyFill="1" applyBorder="1" applyAlignment="1" applyProtection="1">
      <alignment horizontal="left" vertical="center" wrapText="1"/>
    </xf>
    <xf numFmtId="0" fontId="2" fillId="4" borderId="57" xfId="0" applyFont="1" applyFill="1" applyBorder="1" applyAlignment="1" applyProtection="1">
      <alignment horizontal="left" vertical="center" wrapText="1"/>
    </xf>
    <xf numFmtId="0" fontId="2" fillId="4" borderId="54" xfId="0" applyFont="1" applyFill="1" applyBorder="1" applyAlignment="1" applyProtection="1">
      <alignment horizontal="left" vertical="center" wrapText="1"/>
    </xf>
    <xf numFmtId="0" fontId="2" fillId="4" borderId="55" xfId="0" applyFont="1" applyFill="1" applyBorder="1" applyAlignment="1" applyProtection="1">
      <alignment horizontal="left" vertical="center" wrapText="1"/>
    </xf>
    <xf numFmtId="0" fontId="13" fillId="4" borderId="27" xfId="2" applyFont="1" applyFill="1" applyBorder="1" applyAlignment="1" applyProtection="1">
      <alignment horizontal="center" vertical="center"/>
    </xf>
    <xf numFmtId="0" fontId="13" fillId="4" borderId="29" xfId="2" applyFont="1" applyFill="1" applyBorder="1" applyAlignment="1" applyProtection="1">
      <alignment horizontal="center" vertical="center"/>
    </xf>
    <xf numFmtId="0" fontId="13" fillId="4" borderId="28" xfId="2" applyFont="1" applyFill="1" applyBorder="1" applyAlignment="1" applyProtection="1">
      <alignment horizontal="center" vertical="center"/>
    </xf>
    <xf numFmtId="0" fontId="6" fillId="4" borderId="49" xfId="2" applyFont="1" applyFill="1" applyBorder="1" applyAlignment="1">
      <alignment horizontal="center" vertical="center"/>
    </xf>
    <xf numFmtId="0" fontId="6" fillId="4" borderId="3" xfId="2" applyFont="1" applyFill="1" applyBorder="1" applyAlignment="1">
      <alignment horizontal="center" vertical="center"/>
    </xf>
    <xf numFmtId="0" fontId="6" fillId="4" borderId="50" xfId="2" applyFont="1" applyFill="1" applyBorder="1" applyAlignment="1">
      <alignment horizontal="center" vertical="center"/>
    </xf>
    <xf numFmtId="0" fontId="4" fillId="4" borderId="17"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4" fillId="4" borderId="17"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25" fillId="4" borderId="2" xfId="0" applyFont="1" applyFill="1" applyBorder="1" applyAlignment="1">
      <alignment horizontal="left" vertical="center"/>
    </xf>
    <xf numFmtId="0" fontId="23" fillId="0" borderId="5" xfId="0" applyFont="1" applyBorder="1" applyAlignment="1">
      <alignment horizontal="left" vertical="center" wrapText="1"/>
    </xf>
    <xf numFmtId="0" fontId="23" fillId="0" borderId="4"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center" vertical="center" wrapText="1"/>
    </xf>
  </cellXfs>
  <cellStyles count="7">
    <cellStyle name="Hipervínculo" xfId="4" builtinId="8"/>
    <cellStyle name="Millares [0]" xfId="6" builtinId="6"/>
    <cellStyle name="Neutral" xfId="1" builtinId="28" customBuiltin="1"/>
    <cellStyle name="Normal" xfId="0" builtinId="0"/>
    <cellStyle name="Normal 2" xfId="2"/>
    <cellStyle name="Porcentaje" xfId="5" builtinId="5"/>
    <cellStyle name="Total" xfId="3" builtinId="25" customBuiltin="1"/>
  </cellStyles>
  <dxfs count="13">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0000FF"/>
      <color rgb="FFCCFF99"/>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280149</xdr:colOff>
      <xdr:row>1</xdr:row>
      <xdr:rowOff>22411</xdr:rowOff>
    </xdr:from>
    <xdr:to>
      <xdr:col>2</xdr:col>
      <xdr:colOff>1367119</xdr:colOff>
      <xdr:row>4</xdr:row>
      <xdr:rowOff>206484</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267" y="504264"/>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804334</xdr:colOff>
      <xdr:row>1</xdr:row>
      <xdr:rowOff>63499</xdr:rowOff>
    </xdr:from>
    <xdr:to>
      <xdr:col>2</xdr:col>
      <xdr:colOff>917637</xdr:colOff>
      <xdr:row>4</xdr:row>
      <xdr:rowOff>235743</xdr:rowOff>
    </xdr:to>
    <xdr:pic>
      <xdr:nvPicPr>
        <xdr:cNvPr id="5" name="Picture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084"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36</xdr:col>
      <xdr:colOff>462642</xdr:colOff>
      <xdr:row>6</xdr:row>
      <xdr:rowOff>108858</xdr:rowOff>
    </xdr:from>
    <xdr:to>
      <xdr:col>36</xdr:col>
      <xdr:colOff>1638300</xdr:colOff>
      <xdr:row>9</xdr:row>
      <xdr:rowOff>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21925642" y="1467758"/>
          <a:ext cx="1175658" cy="119924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1484313</xdr:colOff>
      <xdr:row>1</xdr:row>
      <xdr:rowOff>34925</xdr:rowOff>
    </xdr:from>
    <xdr:to>
      <xdr:col>3</xdr:col>
      <xdr:colOff>80169</xdr:colOff>
      <xdr:row>4</xdr:row>
      <xdr:rowOff>204486</xdr:rowOff>
    </xdr:to>
    <xdr:pic>
      <xdr:nvPicPr>
        <xdr:cNvPr id="5" name="Picture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33141" y="213519"/>
          <a:ext cx="917575" cy="92858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19</xdr:row>
      <xdr:rowOff>2</xdr:rowOff>
    </xdr:from>
    <xdr:to>
      <xdr:col>6</xdr:col>
      <xdr:colOff>402789</xdr:colOff>
      <xdr:row>26</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1</xdr:col>
      <xdr:colOff>1690221</xdr:colOff>
      <xdr:row>4</xdr:row>
      <xdr:rowOff>235743</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555073</xdr:colOff>
      <xdr:row>1</xdr:row>
      <xdr:rowOff>33131</xdr:rowOff>
    </xdr:from>
    <xdr:to>
      <xdr:col>1</xdr:col>
      <xdr:colOff>1476245</xdr:colOff>
      <xdr:row>4</xdr:row>
      <xdr:rowOff>248478</xdr:rowOff>
    </xdr:to>
    <xdr:pic>
      <xdr:nvPicPr>
        <xdr:cNvPr id="5" name="Picture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377" y="207066"/>
          <a:ext cx="921172" cy="94421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24</xdr:row>
      <xdr:rowOff>10574</xdr:rowOff>
    </xdr:from>
    <xdr:to>
      <xdr:col>5</xdr:col>
      <xdr:colOff>718777</xdr:colOff>
      <xdr:row>35</xdr:row>
      <xdr:rowOff>29073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6274404" y="8053907"/>
          <a:ext cx="1365873" cy="1648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864720</xdr:colOff>
      <xdr:row>4</xdr:row>
      <xdr:rowOff>235743</xdr:rowOff>
    </xdr:to>
    <xdr:pic>
      <xdr:nvPicPr>
        <xdr:cNvPr id="5" name="Picture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687917</xdr:colOff>
      <xdr:row>33</xdr:row>
      <xdr:rowOff>95250</xdr:rowOff>
    </xdr:from>
    <xdr:to>
      <xdr:col>3</xdr:col>
      <xdr:colOff>1651623</xdr:colOff>
      <xdr:row>42</xdr:row>
      <xdr:rowOff>23036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5185834" y="7164917"/>
          <a:ext cx="963706" cy="126128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DID/GP/docs/Fort-Just-Dig/Administraci&#243;n%20y%20Control/01-Evidencias-Actividades/03-Est-Req-Ajuste"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hyperlink" Target="mailto:SantiagoL@SUPERSOCIEDADES.GOV.CO" TargetMode="External"/><Relationship Id="rId13" Type="http://schemas.openxmlformats.org/officeDocument/2006/relationships/vmlDrawing" Target="../drawings/vmlDrawing6.vml"/><Relationship Id="rId3" Type="http://schemas.openxmlformats.org/officeDocument/2006/relationships/hyperlink" Target="mailto:Dfranco@supersociedades.gov.co" TargetMode="External"/><Relationship Id="rId7" Type="http://schemas.openxmlformats.org/officeDocument/2006/relationships/hyperlink" Target="mailto:camilol@SUPERSOCIEDADES.GOV.CO" TargetMode="External"/><Relationship Id="rId12" Type="http://schemas.openxmlformats.org/officeDocument/2006/relationships/drawing" Target="../drawings/drawing7.xml"/><Relationship Id="rId2" Type="http://schemas.openxmlformats.org/officeDocument/2006/relationships/hyperlink" Target="mailto:LARodriguez@supersociedades.gov.co" TargetMode="External"/><Relationship Id="rId1" Type="http://schemas.openxmlformats.org/officeDocument/2006/relationships/hyperlink" Target="mailto:ISuarez@supersociedades.gov.co" TargetMode="External"/><Relationship Id="rId6" Type="http://schemas.openxmlformats.org/officeDocument/2006/relationships/hyperlink" Target="mailto:HectorG@supersociedades.gov.co" TargetMode="External"/><Relationship Id="rId11" Type="http://schemas.openxmlformats.org/officeDocument/2006/relationships/printerSettings" Target="../printerSettings/printerSettings7.bin"/><Relationship Id="rId5" Type="http://schemas.openxmlformats.org/officeDocument/2006/relationships/hyperlink" Target="mailto:AndersonL@supersociedades.gov.co" TargetMode="External"/><Relationship Id="rId10" Type="http://schemas.openxmlformats.org/officeDocument/2006/relationships/hyperlink" Target="mailto:BEscobar@SUPERSOCIEDADES.GOV.CO" TargetMode="External"/><Relationship Id="rId4" Type="http://schemas.openxmlformats.org/officeDocument/2006/relationships/hyperlink" Target="mailto:MarisolCC@supersociedades.gov.co" TargetMode="External"/><Relationship Id="rId9" Type="http://schemas.openxmlformats.org/officeDocument/2006/relationships/hyperlink" Target="mailto:EEscobar@SUPERSOCIEDADES.GOV.CO" TargetMode="External"/><Relationship Id="rId1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S25"/>
  <sheetViews>
    <sheetView showGridLines="0" tabSelected="1" zoomScaleNormal="100" workbookViewId="0">
      <selection activeCell="E7" sqref="E7:L7"/>
    </sheetView>
  </sheetViews>
  <sheetFormatPr baseColWidth="10" defaultColWidth="11.42578125" defaultRowHeight="12" x14ac:dyDescent="0.2"/>
  <cols>
    <col min="1" max="1" width="0.7109375" style="1" customWidth="1"/>
    <col min="2" max="2" width="3.28515625" style="1" customWidth="1"/>
    <col min="3" max="3" width="26.42578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2:19" ht="5.25" customHeight="1" thickBot="1" x14ac:dyDescent="0.25"/>
    <row r="2" spans="2:19" ht="26.25" customHeight="1" x14ac:dyDescent="0.2">
      <c r="B2" s="175"/>
      <c r="C2" s="176"/>
      <c r="D2" s="177" t="s">
        <v>0</v>
      </c>
      <c r="E2" s="178"/>
      <c r="F2" s="178"/>
      <c r="G2" s="178"/>
      <c r="H2" s="178"/>
      <c r="I2" s="178"/>
      <c r="J2" s="179"/>
      <c r="K2" s="165" t="s">
        <v>1</v>
      </c>
      <c r="L2" s="166"/>
    </row>
    <row r="3" spans="2:19" ht="23.25" customHeight="1" x14ac:dyDescent="0.2">
      <c r="B3" s="171"/>
      <c r="C3" s="172"/>
      <c r="D3" s="180" t="s">
        <v>2</v>
      </c>
      <c r="E3" s="181"/>
      <c r="F3" s="181"/>
      <c r="G3" s="181"/>
      <c r="H3" s="181"/>
      <c r="I3" s="181"/>
      <c r="J3" s="182"/>
      <c r="K3" s="167" t="s">
        <v>3</v>
      </c>
      <c r="L3" s="168"/>
    </row>
    <row r="4" spans="2:19" ht="24" customHeight="1" x14ac:dyDescent="0.2">
      <c r="B4" s="171"/>
      <c r="C4" s="172"/>
      <c r="D4" s="180" t="s">
        <v>4</v>
      </c>
      <c r="E4" s="181"/>
      <c r="F4" s="181"/>
      <c r="G4" s="181"/>
      <c r="H4" s="181"/>
      <c r="I4" s="181"/>
      <c r="J4" s="182"/>
      <c r="K4" s="167" t="s">
        <v>5</v>
      </c>
      <c r="L4" s="168"/>
    </row>
    <row r="5" spans="2:19" ht="22.5" customHeight="1" thickBot="1" x14ac:dyDescent="0.25">
      <c r="B5" s="173"/>
      <c r="C5" s="174"/>
      <c r="D5" s="183" t="s">
        <v>6</v>
      </c>
      <c r="E5" s="184"/>
      <c r="F5" s="184"/>
      <c r="G5" s="184"/>
      <c r="H5" s="184"/>
      <c r="I5" s="184"/>
      <c r="J5" s="185"/>
      <c r="K5" s="169" t="s">
        <v>7</v>
      </c>
      <c r="L5" s="170"/>
    </row>
    <row r="6" spans="2:19" ht="5.25" customHeight="1" x14ac:dyDescent="0.2">
      <c r="C6" s="15"/>
      <c r="D6" s="15"/>
      <c r="E6" s="15"/>
      <c r="F6" s="15"/>
      <c r="G6" s="15"/>
      <c r="H6" s="15"/>
      <c r="I6" s="15"/>
    </row>
    <row r="7" spans="2:19" ht="48" customHeight="1" x14ac:dyDescent="0.2">
      <c r="C7" s="164" t="s">
        <v>8</v>
      </c>
      <c r="D7" s="164"/>
      <c r="E7" s="186" t="s">
        <v>163</v>
      </c>
      <c r="F7" s="186"/>
      <c r="G7" s="186"/>
      <c r="H7" s="186"/>
      <c r="I7" s="186"/>
      <c r="J7" s="186"/>
      <c r="K7" s="186"/>
      <c r="L7" s="186"/>
      <c r="M7" s="63"/>
      <c r="N7" s="63"/>
      <c r="O7" s="63"/>
      <c r="P7" s="63"/>
      <c r="Q7" s="63"/>
      <c r="S7" s="1"/>
    </row>
    <row r="8" spans="2:19" ht="6.75" customHeight="1" x14ac:dyDescent="0.2">
      <c r="C8" s="5"/>
      <c r="D8" s="5"/>
      <c r="E8" s="6"/>
      <c r="F8" s="6"/>
      <c r="G8" s="6"/>
      <c r="H8" s="6"/>
      <c r="I8" s="6"/>
      <c r="S8" s="1"/>
    </row>
    <row r="9" spans="2:19" ht="6.75" customHeight="1" thickBot="1" x14ac:dyDescent="0.25">
      <c r="C9" s="5"/>
      <c r="D9" s="5"/>
      <c r="E9" s="6"/>
      <c r="F9" s="6"/>
      <c r="G9" s="6"/>
      <c r="H9" s="6"/>
      <c r="I9" s="6"/>
      <c r="S9" s="1"/>
    </row>
    <row r="10" spans="2:19" ht="12.75" thickBot="1" x14ac:dyDescent="0.25">
      <c r="B10" s="16"/>
      <c r="C10" s="17"/>
      <c r="D10" s="17"/>
      <c r="E10" s="17"/>
      <c r="F10" s="17"/>
      <c r="G10" s="17"/>
      <c r="H10" s="17"/>
      <c r="I10" s="17"/>
      <c r="J10" s="17"/>
      <c r="K10" s="17"/>
      <c r="L10" s="18"/>
    </row>
    <row r="11" spans="2:19" ht="39.950000000000003" customHeight="1" thickBot="1" x14ac:dyDescent="0.25">
      <c r="B11" s="19"/>
      <c r="C11" s="9" t="s">
        <v>9</v>
      </c>
      <c r="D11" s="20"/>
      <c r="E11" s="9" t="s">
        <v>10</v>
      </c>
      <c r="F11" s="20"/>
      <c r="G11" s="9" t="s">
        <v>11</v>
      </c>
      <c r="H11" s="20"/>
      <c r="I11" s="9" t="s">
        <v>12</v>
      </c>
      <c r="J11" s="20"/>
      <c r="K11" s="9" t="s">
        <v>13</v>
      </c>
      <c r="L11" s="21"/>
    </row>
    <row r="12" spans="2:19" ht="15" customHeight="1" thickBot="1" x14ac:dyDescent="0.25">
      <c r="B12" s="19"/>
      <c r="C12" s="20"/>
      <c r="D12" s="20"/>
      <c r="E12" s="20"/>
      <c r="F12" s="20"/>
      <c r="G12" s="20"/>
      <c r="H12" s="20"/>
      <c r="I12" s="20"/>
      <c r="J12" s="20"/>
      <c r="K12" s="20"/>
      <c r="L12" s="21"/>
    </row>
    <row r="13" spans="2:19" ht="39.950000000000003" customHeight="1" thickBot="1" x14ac:dyDescent="0.25">
      <c r="B13" s="19"/>
      <c r="C13" s="9" t="s">
        <v>14</v>
      </c>
      <c r="D13" s="20"/>
      <c r="E13" s="9" t="s">
        <v>15</v>
      </c>
      <c r="F13" s="20"/>
      <c r="G13" s="9" t="s">
        <v>16</v>
      </c>
      <c r="H13" s="20"/>
      <c r="I13" s="9" t="s">
        <v>17</v>
      </c>
      <c r="J13" s="20"/>
      <c r="K13" s="9" t="s">
        <v>18</v>
      </c>
      <c r="L13" s="21"/>
    </row>
    <row r="14" spans="2:19" ht="15" customHeight="1" thickBot="1" x14ac:dyDescent="0.25">
      <c r="B14" s="19"/>
      <c r="C14" s="20"/>
      <c r="D14" s="20"/>
      <c r="E14" s="20"/>
      <c r="F14" s="20"/>
      <c r="G14" s="20"/>
      <c r="H14" s="20"/>
      <c r="I14" s="20"/>
      <c r="J14" s="20"/>
      <c r="K14" s="20"/>
      <c r="L14" s="21"/>
    </row>
    <row r="15" spans="2:19" ht="37.5" customHeight="1" thickBot="1" x14ac:dyDescent="0.25">
      <c r="B15" s="19"/>
      <c r="C15" s="20"/>
      <c r="D15" s="20"/>
      <c r="E15" s="20"/>
      <c r="F15" s="20"/>
      <c r="G15" s="9" t="s">
        <v>19</v>
      </c>
      <c r="H15" s="20"/>
      <c r="I15" s="20"/>
      <c r="J15" s="20"/>
      <c r="K15" s="20"/>
      <c r="L15" s="21"/>
    </row>
    <row r="16" spans="2:19" ht="12.75" thickBot="1" x14ac:dyDescent="0.25">
      <c r="B16" s="22"/>
      <c r="C16" s="23"/>
      <c r="D16" s="23"/>
      <c r="E16" s="23"/>
      <c r="F16" s="23"/>
      <c r="G16" s="23"/>
      <c r="H16" s="23"/>
      <c r="I16" s="23"/>
      <c r="J16" s="23"/>
      <c r="K16" s="23"/>
      <c r="L16" s="24"/>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K2:L2"/>
    <mergeCell ref="K3:L3"/>
    <mergeCell ref="K4:L4"/>
    <mergeCell ref="K5:L5"/>
    <mergeCell ref="B3:C3"/>
    <mergeCell ref="B4:C4"/>
    <mergeCell ref="B5:C5"/>
    <mergeCell ref="B2:C2"/>
    <mergeCell ref="D2:J2"/>
    <mergeCell ref="D3:J3"/>
    <mergeCell ref="D4:J4"/>
    <mergeCell ref="D5:J5"/>
    <mergeCell ref="E7:L7"/>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rintOptions horizontalCentered="1"/>
  <pageMargins left="0.39370078740157483" right="0.39370078740157483" top="0.74803149606299213" bottom="0.74803149606299213" header="0.31496062992125984" footer="0.31496062992125984"/>
  <pageSetup paperSize="5" scale="88"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2"/>
  <sheetViews>
    <sheetView showGridLines="0" topLeftCell="B5" zoomScaleNormal="100" workbookViewId="0">
      <selection activeCell="B5" sqref="A1:XFD1048576"/>
    </sheetView>
  </sheetViews>
  <sheetFormatPr baseColWidth="10" defaultColWidth="11.42578125" defaultRowHeight="12" x14ac:dyDescent="0.2"/>
  <cols>
    <col min="1" max="1" width="2.42578125" style="105" customWidth="1"/>
    <col min="2" max="2" width="14.42578125" style="105" customWidth="1"/>
    <col min="3" max="3" width="26.42578125" style="105" customWidth="1"/>
    <col min="4" max="4" width="18.28515625" style="105" customWidth="1"/>
    <col min="5" max="5" width="17.140625" style="105" customWidth="1"/>
    <col min="6" max="6" width="23.140625" style="105" customWidth="1"/>
    <col min="7" max="8" width="20.28515625" style="105" customWidth="1"/>
    <col min="9" max="10" width="5.7109375" style="105" customWidth="1"/>
    <col min="11" max="11" width="5.7109375" style="105" hidden="1" customWidth="1"/>
    <col min="12" max="12" width="8.7109375" style="105" hidden="1" customWidth="1"/>
    <col min="13" max="13" width="14.42578125" style="105" customWidth="1"/>
    <col min="14" max="14" width="17.7109375" style="105" customWidth="1"/>
    <col min="15" max="16" width="2.42578125" style="105" customWidth="1"/>
    <col min="17" max="17" width="7.7109375" style="105" customWidth="1"/>
    <col min="18" max="18" width="0.7109375" style="4" customWidth="1"/>
    <col min="19" max="19" width="1" style="105" customWidth="1"/>
    <col min="20" max="20" width="1.42578125" style="105" customWidth="1"/>
    <col min="21" max="21" width="1.140625" style="4" customWidth="1"/>
    <col min="22" max="22" width="20.7109375" style="105" customWidth="1"/>
    <col min="23" max="26" width="7.7109375" style="105" customWidth="1"/>
    <col min="27" max="28" width="5.7109375" style="105" hidden="1" customWidth="1"/>
    <col min="29" max="29" width="10.7109375" style="105" customWidth="1"/>
    <col min="30" max="30" width="20.7109375" style="105" customWidth="1"/>
    <col min="31" max="31" width="9.140625" style="2" customWidth="1"/>
    <col min="32" max="252" width="9.140625" style="105" customWidth="1"/>
    <col min="253" max="16384" width="11.42578125" style="105"/>
  </cols>
  <sheetData>
    <row r="1" spans="2:31" ht="12.75" thickBot="1" x14ac:dyDescent="0.25"/>
    <row r="2" spans="2:31" ht="26.25" customHeight="1" x14ac:dyDescent="0.2">
      <c r="B2" s="249"/>
      <c r="C2" s="250"/>
      <c r="D2" s="271" t="s">
        <v>0</v>
      </c>
      <c r="E2" s="272"/>
      <c r="F2" s="272"/>
      <c r="G2" s="272"/>
      <c r="H2" s="272"/>
      <c r="I2" s="272"/>
      <c r="J2" s="273"/>
      <c r="K2" s="48"/>
      <c r="L2" s="46"/>
      <c r="M2" s="265" t="str">
        <f>Proyecto!K2</f>
        <v>Código: GC-F-015</v>
      </c>
      <c r="N2" s="265"/>
      <c r="O2" s="265"/>
      <c r="P2" s="266"/>
      <c r="S2" s="4"/>
      <c r="T2" s="4"/>
      <c r="U2" s="8"/>
    </row>
    <row r="3" spans="2:31" ht="23.25" customHeight="1" x14ac:dyDescent="0.2">
      <c r="B3" s="251"/>
      <c r="C3" s="252"/>
      <c r="D3" s="274" t="s">
        <v>2</v>
      </c>
      <c r="E3" s="275"/>
      <c r="F3" s="275"/>
      <c r="G3" s="275"/>
      <c r="H3" s="275"/>
      <c r="I3" s="275"/>
      <c r="J3" s="276"/>
      <c r="K3" s="58"/>
      <c r="L3" s="52"/>
      <c r="M3" s="267" t="str">
        <f>Proyecto!K3</f>
        <v>Fecha: 17 de septiembre de 2014</v>
      </c>
      <c r="N3" s="267"/>
      <c r="O3" s="267"/>
      <c r="P3" s="268"/>
      <c r="S3" s="4"/>
      <c r="T3" s="4"/>
      <c r="U3" s="8"/>
    </row>
    <row r="4" spans="2:31" ht="24" customHeight="1" x14ac:dyDescent="0.2">
      <c r="B4" s="251"/>
      <c r="C4" s="252"/>
      <c r="D4" s="274" t="s">
        <v>4</v>
      </c>
      <c r="E4" s="275"/>
      <c r="F4" s="275"/>
      <c r="G4" s="275"/>
      <c r="H4" s="275"/>
      <c r="I4" s="275"/>
      <c r="J4" s="276"/>
      <c r="K4" s="58"/>
      <c r="L4" s="52"/>
      <c r="M4" s="267" t="str">
        <f>Proyecto!K4</f>
        <v>Versión 001</v>
      </c>
      <c r="N4" s="267"/>
      <c r="O4" s="267"/>
      <c r="P4" s="268"/>
      <c r="U4" s="8"/>
    </row>
    <row r="5" spans="2:31" ht="22.5" customHeight="1" thickBot="1" x14ac:dyDescent="0.25">
      <c r="B5" s="253"/>
      <c r="C5" s="254"/>
      <c r="D5" s="277" t="s">
        <v>6</v>
      </c>
      <c r="E5" s="278"/>
      <c r="F5" s="278"/>
      <c r="G5" s="278"/>
      <c r="H5" s="278"/>
      <c r="I5" s="278"/>
      <c r="J5" s="279"/>
      <c r="K5" s="49"/>
      <c r="L5" s="47"/>
      <c r="M5" s="269" t="s">
        <v>98</v>
      </c>
      <c r="N5" s="269"/>
      <c r="O5" s="269"/>
      <c r="P5" s="270"/>
    </row>
    <row r="6" spans="2:31" ht="5.25" customHeight="1" x14ac:dyDescent="0.2">
      <c r="B6" s="15"/>
      <c r="C6" s="15"/>
      <c r="D6" s="15"/>
      <c r="E6" s="15"/>
      <c r="F6" s="15"/>
      <c r="G6" s="15"/>
      <c r="H6" s="15"/>
      <c r="I6" s="15"/>
      <c r="J6" s="15"/>
      <c r="K6" s="15"/>
      <c r="L6" s="15"/>
      <c r="M6" s="15"/>
      <c r="N6" s="15"/>
      <c r="O6" s="15"/>
      <c r="P6" s="15"/>
    </row>
    <row r="7" spans="2:31" ht="29.25" customHeight="1" x14ac:dyDescent="0.2">
      <c r="B7" s="164" t="s">
        <v>8</v>
      </c>
      <c r="C7" s="164"/>
      <c r="D7" s="264" t="str">
        <f>Proyecto!$E$7</f>
        <v>Fortalecimiento de la justicia digital</v>
      </c>
      <c r="E7" s="264"/>
      <c r="F7" s="264"/>
      <c r="G7" s="264"/>
      <c r="H7" s="264"/>
      <c r="I7" s="264"/>
      <c r="J7" s="264"/>
      <c r="K7" s="264"/>
      <c r="L7" s="264"/>
      <c r="M7" s="264"/>
      <c r="N7" s="264"/>
      <c r="O7" s="264"/>
      <c r="P7" s="264"/>
      <c r="AE7" s="105"/>
    </row>
    <row r="8" spans="2:31" ht="6.75" customHeight="1" x14ac:dyDescent="0.2">
      <c r="B8" s="5"/>
      <c r="C8" s="5"/>
      <c r="D8" s="95"/>
      <c r="E8" s="95"/>
      <c r="F8" s="95"/>
      <c r="G8" s="95"/>
      <c r="H8" s="95"/>
      <c r="I8" s="95"/>
      <c r="J8" s="95"/>
      <c r="K8" s="95"/>
      <c r="L8" s="95"/>
      <c r="M8" s="95"/>
      <c r="N8" s="95"/>
      <c r="O8" s="95"/>
      <c r="P8" s="95"/>
      <c r="AE8" s="105"/>
    </row>
    <row r="9" spans="2:31" ht="4.5" customHeight="1" x14ac:dyDescent="0.2">
      <c r="D9" s="65"/>
      <c r="E9" s="65"/>
      <c r="F9" s="65"/>
      <c r="G9" s="65"/>
      <c r="H9" s="65"/>
      <c r="I9" s="65"/>
      <c r="J9" s="65"/>
      <c r="K9" s="65"/>
      <c r="L9" s="65"/>
      <c r="M9" s="65"/>
      <c r="N9" s="65"/>
      <c r="O9" s="65"/>
      <c r="P9" s="65"/>
    </row>
    <row r="10" spans="2:31" ht="24.75" customHeight="1" x14ac:dyDescent="0.2">
      <c r="B10" s="164" t="s">
        <v>99</v>
      </c>
      <c r="C10" s="164"/>
      <c r="D10" s="262" t="s">
        <v>265</v>
      </c>
      <c r="E10" s="263"/>
      <c r="F10" s="263"/>
      <c r="G10" s="263"/>
      <c r="H10" s="263"/>
      <c r="I10" s="263"/>
      <c r="J10" s="263"/>
      <c r="K10" s="263"/>
      <c r="L10" s="263"/>
      <c r="M10" s="263"/>
      <c r="N10" s="263"/>
      <c r="O10" s="263"/>
      <c r="P10" s="263"/>
      <c r="AE10" s="105"/>
    </row>
    <row r="11" spans="2:31" ht="15.75" x14ac:dyDescent="0.2">
      <c r="D11" s="65"/>
      <c r="E11" s="65"/>
      <c r="F11" s="65"/>
      <c r="G11" s="65"/>
      <c r="H11" s="65"/>
      <c r="I11" s="65"/>
      <c r="J11" s="65"/>
      <c r="K11" s="65"/>
      <c r="L11" s="65"/>
      <c r="M11" s="65"/>
      <c r="N11" s="65"/>
      <c r="O11" s="65"/>
      <c r="P11" s="65"/>
    </row>
    <row r="12" spans="2:31" ht="32.25" customHeight="1" x14ac:dyDescent="0.2">
      <c r="B12" s="164" t="s">
        <v>100</v>
      </c>
      <c r="C12" s="164"/>
      <c r="D12" s="262" t="s">
        <v>197</v>
      </c>
      <c r="E12" s="262"/>
      <c r="F12" s="262"/>
      <c r="G12" s="262"/>
      <c r="H12" s="262"/>
      <c r="I12" s="262"/>
      <c r="J12" s="262"/>
      <c r="K12" s="262"/>
      <c r="L12" s="262"/>
      <c r="M12" s="262"/>
      <c r="N12" s="262"/>
      <c r="O12" s="262"/>
      <c r="P12" s="262"/>
    </row>
    <row r="13" spans="2:31" ht="6.75" customHeight="1" x14ac:dyDescent="0.2">
      <c r="B13" s="5"/>
      <c r="C13" s="5"/>
      <c r="D13" s="95"/>
      <c r="E13" s="95"/>
      <c r="F13" s="95"/>
      <c r="G13" s="95"/>
      <c r="H13" s="95"/>
      <c r="I13" s="95"/>
      <c r="J13" s="95"/>
      <c r="K13" s="95"/>
      <c r="L13" s="95"/>
      <c r="M13" s="95"/>
      <c r="N13" s="95"/>
      <c r="O13" s="95"/>
      <c r="P13" s="95"/>
      <c r="AE13" s="105"/>
    </row>
    <row r="14" spans="2:31" ht="36" customHeight="1" x14ac:dyDescent="0.2">
      <c r="B14" s="164" t="s">
        <v>101</v>
      </c>
      <c r="C14" s="164"/>
      <c r="D14" s="262" t="s">
        <v>268</v>
      </c>
      <c r="E14" s="262"/>
      <c r="F14" s="262"/>
      <c r="G14" s="262"/>
      <c r="H14" s="262"/>
      <c r="I14" s="262"/>
      <c r="J14" s="262"/>
      <c r="K14" s="262"/>
      <c r="L14" s="262"/>
      <c r="M14" s="262"/>
      <c r="N14" s="262"/>
      <c r="O14" s="262"/>
      <c r="P14" s="262"/>
    </row>
    <row r="15" spans="2:31" ht="6.75" customHeight="1" x14ac:dyDescent="0.2">
      <c r="B15" s="5"/>
      <c r="C15" s="5"/>
      <c r="D15" s="95"/>
      <c r="E15" s="95"/>
      <c r="F15" s="95"/>
      <c r="G15" s="95"/>
      <c r="H15" s="95"/>
      <c r="I15" s="95"/>
      <c r="J15" s="95"/>
      <c r="K15" s="95"/>
      <c r="L15" s="95"/>
      <c r="M15" s="95"/>
      <c r="N15" s="95"/>
      <c r="O15" s="95"/>
      <c r="P15" s="95"/>
      <c r="AE15" s="105"/>
    </row>
    <row r="16" spans="2:31" ht="70.5" customHeight="1" x14ac:dyDescent="0.2">
      <c r="B16" s="164" t="s">
        <v>102</v>
      </c>
      <c r="C16" s="164"/>
      <c r="D16" s="262" t="s">
        <v>269</v>
      </c>
      <c r="E16" s="262"/>
      <c r="F16" s="262"/>
      <c r="G16" s="262"/>
      <c r="H16" s="262"/>
      <c r="I16" s="262"/>
      <c r="J16" s="262"/>
      <c r="K16" s="262"/>
      <c r="L16" s="262"/>
      <c r="M16" s="262"/>
      <c r="N16" s="262"/>
      <c r="O16" s="262"/>
      <c r="P16" s="262"/>
    </row>
    <row r="17" spans="2:31" ht="6.75" customHeight="1" x14ac:dyDescent="0.2">
      <c r="B17" s="5"/>
      <c r="C17" s="5"/>
      <c r="D17" s="95"/>
      <c r="E17" s="95"/>
      <c r="F17" s="95"/>
      <c r="G17" s="95"/>
      <c r="H17" s="95"/>
      <c r="I17" s="95"/>
      <c r="J17" s="95"/>
      <c r="K17" s="95"/>
      <c r="L17" s="95"/>
      <c r="M17" s="95"/>
      <c r="N17" s="95"/>
      <c r="O17" s="95"/>
      <c r="P17" s="95"/>
      <c r="AE17" s="105"/>
    </row>
    <row r="18" spans="2:31" ht="33.75" customHeight="1" x14ac:dyDescent="0.2">
      <c r="B18" s="164" t="s">
        <v>103</v>
      </c>
      <c r="C18" s="164"/>
      <c r="D18" s="262" t="s">
        <v>266</v>
      </c>
      <c r="E18" s="262"/>
      <c r="F18" s="262"/>
      <c r="G18" s="262"/>
      <c r="H18" s="262"/>
      <c r="I18" s="262"/>
      <c r="J18" s="262"/>
      <c r="K18" s="262"/>
      <c r="L18" s="262"/>
      <c r="M18" s="262"/>
      <c r="N18" s="262"/>
      <c r="O18" s="262"/>
      <c r="P18" s="262"/>
    </row>
    <row r="19" spans="2:31" ht="13.5" customHeight="1" x14ac:dyDescent="0.2">
      <c r="B19" s="5"/>
      <c r="C19" s="5"/>
      <c r="D19" s="95"/>
      <c r="E19" s="95"/>
      <c r="F19" s="95"/>
      <c r="G19" s="95"/>
      <c r="H19" s="95"/>
      <c r="I19" s="95"/>
      <c r="J19" s="95"/>
      <c r="K19" s="95"/>
      <c r="L19" s="95"/>
      <c r="M19" s="95"/>
      <c r="N19" s="95"/>
      <c r="O19" s="95"/>
      <c r="P19" s="95"/>
      <c r="AE19" s="105"/>
    </row>
    <row r="20" spans="2:31" ht="55.5" customHeight="1" x14ac:dyDescent="0.2">
      <c r="B20" s="164" t="s">
        <v>104</v>
      </c>
      <c r="C20" s="164"/>
      <c r="D20" s="262" t="s">
        <v>267</v>
      </c>
      <c r="E20" s="262"/>
      <c r="F20" s="262"/>
      <c r="G20" s="262"/>
      <c r="H20" s="262"/>
      <c r="I20" s="262"/>
      <c r="J20" s="262"/>
      <c r="K20" s="262"/>
      <c r="L20" s="262"/>
      <c r="M20" s="262"/>
      <c r="N20" s="262"/>
      <c r="O20" s="262"/>
      <c r="P20" s="262"/>
    </row>
    <row r="21" spans="2:31" ht="15.75" x14ac:dyDescent="0.2">
      <c r="D21" s="72"/>
      <c r="E21" s="72"/>
      <c r="F21" s="72"/>
      <c r="G21" s="72"/>
      <c r="H21" s="72"/>
      <c r="I21" s="72"/>
      <c r="J21" s="72"/>
      <c r="K21" s="72"/>
      <c r="L21" s="72"/>
      <c r="M21" s="72"/>
      <c r="N21" s="72"/>
      <c r="O21" s="72"/>
      <c r="P21" s="72"/>
    </row>
    <row r="22" spans="2:31" ht="15.75" x14ac:dyDescent="0.2">
      <c r="D22" s="72"/>
      <c r="E22" s="72"/>
      <c r="F22" s="72"/>
      <c r="G22" s="72"/>
      <c r="H22" s="72"/>
      <c r="I22" s="72"/>
      <c r="J22" s="72"/>
      <c r="K22" s="72"/>
      <c r="L22" s="72"/>
      <c r="M22" s="72"/>
      <c r="N22" s="72"/>
      <c r="O22" s="72"/>
      <c r="P22" s="72"/>
    </row>
  </sheetData>
  <sheetProtection algorithmName="SHA-512" hashValue="DivZc0PiDAW7wmHVJePf4zEQXXfVcVEz0oJzkoGdsVVdawmO49VWcnhH8nhMPtELi8BBVbC7f3xIzRUePsvsKQ==" saltValue="26IvVjf0q9yxB6mdviZ8Jg==" spinCount="100000" sheet="1" objects="1" scenarios="1"/>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20:P20"/>
    <mergeCell ref="B10:C10"/>
    <mergeCell ref="D10:P10"/>
    <mergeCell ref="B12:C12"/>
    <mergeCell ref="B14:C14"/>
    <mergeCell ref="B16:C16"/>
    <mergeCell ref="B18:C18"/>
    <mergeCell ref="B20:C20"/>
    <mergeCell ref="D18:P18"/>
    <mergeCell ref="D12:P12"/>
    <mergeCell ref="D14:P14"/>
    <mergeCell ref="D16:P16"/>
  </mergeCells>
  <dataValidations count="1">
    <dataValidation type="whole" allowBlank="1" showInputMessage="1" showErrorMessage="1" sqref="O20:U65492 O9:U9 G9:M9 W9:AC9 G20:M65492 O11:P11 G11:M11 W14:AC14 G14:M14 O14:U14 O16:U16 W16:AC16 G16:M16 G18:M18 O18:U18 W18:AC18 W20:AC65492 W11:AC12 Q11:U12">
      <formula1>1</formula1>
      <formula2>5</formula2>
    </dataValidation>
  </dataValidations>
  <printOptions horizontalCentered="1"/>
  <pageMargins left="0.39370078740157483" right="0.39370078740157483" top="0.74803149606299213" bottom="0.74803149606299213" header="0.31496062992125984" footer="0.31496062992125984"/>
  <pageSetup scale="69" fitToHeight="0" orientation="landscape" r:id="rId1"/>
  <headerFooter>
    <oddHeader>&amp;A</oddHead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AL38"/>
  <sheetViews>
    <sheetView showGridLines="0" topLeftCell="A7" zoomScale="85" zoomScaleNormal="85" workbookViewId="0">
      <pane xSplit="6" ySplit="3" topLeftCell="G16" activePane="bottomRight" state="frozen"/>
      <selection activeCell="A7" sqref="A7"/>
      <selection pane="topRight" activeCell="G7" sqref="G7"/>
      <selection pane="bottomLeft" activeCell="A10" sqref="A10"/>
      <selection pane="bottomRight" activeCell="A7" sqref="A1:XFD1048576"/>
    </sheetView>
  </sheetViews>
  <sheetFormatPr baseColWidth="10" defaultColWidth="11.42578125" defaultRowHeight="12.75" x14ac:dyDescent="0.2"/>
  <cols>
    <col min="1" max="1" width="3.7109375" style="106" customWidth="1"/>
    <col min="2" max="2" width="4.85546875" style="106" customWidth="1"/>
    <col min="3" max="3" width="34.85546875" style="106" customWidth="1"/>
    <col min="4" max="4" width="20.28515625" style="107" customWidth="1"/>
    <col min="5" max="5" width="8.28515625" style="106" customWidth="1"/>
    <col min="6" max="6" width="15.28515625" style="106" customWidth="1"/>
    <col min="7" max="7" width="26.140625" style="106" customWidth="1"/>
    <col min="8" max="9" width="39.7109375" style="106" customWidth="1"/>
    <col min="10" max="10" width="16.28515625" style="106" customWidth="1"/>
    <col min="11" max="11" width="67.42578125" style="108" customWidth="1"/>
    <col min="12" max="12" width="34.140625" style="106" customWidth="1"/>
    <col min="13" max="13" width="17.140625" style="106" customWidth="1"/>
    <col min="14" max="36" width="8.7109375" style="109" hidden="1" customWidth="1"/>
    <col min="37" max="37" width="40.28515625" style="109" customWidth="1"/>
    <col min="38" max="38" width="27.7109375" style="106" customWidth="1"/>
    <col min="39" max="39" width="37.140625" style="106" bestFit="1" customWidth="1"/>
    <col min="40" max="40" width="20.85546875" style="106" customWidth="1"/>
    <col min="41" max="255" width="9.140625" style="106" customWidth="1"/>
    <col min="256" max="16384" width="11.42578125" style="106"/>
  </cols>
  <sheetData>
    <row r="1" spans="2:38" ht="13.5" thickBot="1" x14ac:dyDescent="0.25"/>
    <row r="2" spans="2:38" ht="20.100000000000001" customHeight="1" x14ac:dyDescent="0.2">
      <c r="C2" s="281"/>
      <c r="D2" s="298" t="s">
        <v>0</v>
      </c>
      <c r="E2" s="299"/>
      <c r="F2" s="299"/>
      <c r="G2" s="299"/>
      <c r="H2" s="299"/>
      <c r="I2" s="299"/>
      <c r="J2" s="299"/>
      <c r="K2" s="300"/>
      <c r="L2" s="292" t="str">
        <f>Proyecto!K2</f>
        <v>Código: GC-F-015</v>
      </c>
      <c r="M2" s="293"/>
      <c r="N2" s="107"/>
      <c r="O2" s="107"/>
      <c r="P2" s="107"/>
      <c r="Q2" s="107"/>
      <c r="R2" s="107"/>
      <c r="S2" s="107"/>
      <c r="T2" s="107"/>
      <c r="U2" s="107"/>
      <c r="V2" s="107"/>
      <c r="W2" s="107"/>
      <c r="X2" s="107"/>
      <c r="Y2" s="107"/>
      <c r="Z2" s="107"/>
      <c r="AA2" s="107"/>
      <c r="AB2" s="107"/>
      <c r="AC2" s="107"/>
      <c r="AD2" s="107"/>
      <c r="AE2" s="107"/>
      <c r="AF2" s="107"/>
      <c r="AG2" s="107"/>
      <c r="AH2" s="107"/>
      <c r="AI2" s="107"/>
      <c r="AJ2" s="107"/>
      <c r="AK2" s="107"/>
    </row>
    <row r="3" spans="2:38" ht="20.100000000000001" customHeight="1" x14ac:dyDescent="0.2">
      <c r="C3" s="282"/>
      <c r="D3" s="284" t="s">
        <v>2</v>
      </c>
      <c r="E3" s="285"/>
      <c r="F3" s="285"/>
      <c r="G3" s="285"/>
      <c r="H3" s="285"/>
      <c r="I3" s="285"/>
      <c r="J3" s="285"/>
      <c r="K3" s="286"/>
      <c r="L3" s="294" t="str">
        <f>Proyecto!K3</f>
        <v>Fecha: 17 de septiembre de 2014</v>
      </c>
      <c r="M3" s="295"/>
      <c r="N3" s="107"/>
      <c r="O3" s="107"/>
      <c r="P3" s="107"/>
      <c r="Q3" s="107"/>
      <c r="R3" s="107"/>
      <c r="S3" s="107"/>
      <c r="T3" s="107"/>
      <c r="U3" s="107"/>
      <c r="V3" s="107"/>
      <c r="W3" s="107"/>
      <c r="X3" s="107"/>
      <c r="Y3" s="107"/>
      <c r="Z3" s="107"/>
      <c r="AA3" s="107"/>
      <c r="AB3" s="107"/>
      <c r="AC3" s="107"/>
      <c r="AD3" s="107"/>
      <c r="AE3" s="107"/>
      <c r="AF3" s="107"/>
      <c r="AG3" s="107"/>
      <c r="AH3" s="107"/>
      <c r="AI3" s="107"/>
      <c r="AJ3" s="107"/>
      <c r="AK3" s="107"/>
    </row>
    <row r="4" spans="2:38" ht="20.100000000000001" customHeight="1" x14ac:dyDescent="0.2">
      <c r="C4" s="282"/>
      <c r="D4" s="284" t="s">
        <v>4</v>
      </c>
      <c r="E4" s="285"/>
      <c r="F4" s="285"/>
      <c r="G4" s="285"/>
      <c r="H4" s="285"/>
      <c r="I4" s="285"/>
      <c r="J4" s="285"/>
      <c r="K4" s="286"/>
      <c r="L4" s="294" t="str">
        <f>Proyecto!K4</f>
        <v>Versión 001</v>
      </c>
      <c r="M4" s="295"/>
      <c r="N4" s="107"/>
      <c r="O4" s="107"/>
      <c r="P4" s="107"/>
      <c r="Q4" s="107"/>
      <c r="R4" s="107"/>
      <c r="S4" s="107"/>
      <c r="T4" s="107"/>
      <c r="U4" s="107"/>
      <c r="V4" s="107"/>
      <c r="W4" s="107"/>
      <c r="X4" s="107"/>
      <c r="Y4" s="107"/>
      <c r="Z4" s="107"/>
      <c r="AA4" s="107"/>
      <c r="AB4" s="107"/>
      <c r="AC4" s="107"/>
      <c r="AD4" s="107"/>
      <c r="AE4" s="107"/>
      <c r="AF4" s="107"/>
      <c r="AG4" s="107"/>
      <c r="AH4" s="107"/>
      <c r="AI4" s="107"/>
      <c r="AJ4" s="107"/>
      <c r="AK4" s="107"/>
    </row>
    <row r="5" spans="2:38" ht="20.100000000000001" customHeight="1" thickBot="1" x14ac:dyDescent="0.25">
      <c r="C5" s="283"/>
      <c r="D5" s="287" t="s">
        <v>6</v>
      </c>
      <c r="E5" s="288"/>
      <c r="F5" s="288"/>
      <c r="G5" s="288"/>
      <c r="H5" s="288"/>
      <c r="I5" s="288"/>
      <c r="J5" s="288"/>
      <c r="K5" s="289"/>
      <c r="L5" s="296" t="s">
        <v>105</v>
      </c>
      <c r="M5" s="297"/>
      <c r="N5" s="107"/>
      <c r="O5" s="107"/>
      <c r="P5" s="107"/>
      <c r="Q5" s="107"/>
      <c r="R5" s="107"/>
      <c r="S5" s="107"/>
      <c r="T5" s="107"/>
      <c r="U5" s="107"/>
      <c r="V5" s="107"/>
      <c r="W5" s="107"/>
      <c r="X5" s="107"/>
      <c r="Y5" s="107"/>
      <c r="Z5" s="107"/>
      <c r="AA5" s="107"/>
      <c r="AB5" s="107"/>
      <c r="AC5" s="107"/>
      <c r="AD5" s="107"/>
      <c r="AE5" s="107"/>
      <c r="AF5" s="107"/>
      <c r="AG5" s="107"/>
      <c r="AH5" s="107"/>
      <c r="AI5" s="107"/>
      <c r="AJ5" s="107"/>
      <c r="AK5" s="107"/>
    </row>
    <row r="6" spans="2:38" x14ac:dyDescent="0.2">
      <c r="C6" s="110"/>
      <c r="D6" s="111"/>
      <c r="E6" s="110"/>
      <c r="F6" s="110"/>
    </row>
    <row r="7" spans="2:38" ht="22.5" customHeight="1" x14ac:dyDescent="0.2">
      <c r="C7" s="112" t="s">
        <v>106</v>
      </c>
      <c r="D7" s="290" t="str">
        <f>Proyecto!$E$7</f>
        <v>Fortalecimiento de la justicia digital</v>
      </c>
      <c r="E7" s="290"/>
      <c r="F7" s="290"/>
      <c r="G7" s="290"/>
      <c r="H7" s="290"/>
      <c r="I7" s="290"/>
      <c r="J7" s="290"/>
      <c r="K7" s="290"/>
      <c r="L7" s="290"/>
      <c r="M7" s="291"/>
      <c r="N7" s="106"/>
      <c r="O7" s="106"/>
      <c r="P7" s="106"/>
      <c r="Q7" s="106"/>
      <c r="R7" s="106"/>
      <c r="S7" s="106"/>
      <c r="T7" s="106"/>
      <c r="U7" s="106"/>
      <c r="V7" s="106"/>
      <c r="W7" s="106"/>
      <c r="X7" s="106"/>
      <c r="Y7" s="106"/>
      <c r="Z7" s="106"/>
      <c r="AA7" s="106"/>
      <c r="AB7" s="106"/>
      <c r="AC7" s="106"/>
      <c r="AD7" s="106"/>
      <c r="AE7" s="106"/>
      <c r="AF7" s="106"/>
      <c r="AG7" s="106"/>
      <c r="AH7" s="106"/>
      <c r="AI7" s="106"/>
      <c r="AJ7" s="106"/>
      <c r="AK7" s="106"/>
    </row>
    <row r="8" spans="2:38" x14ac:dyDescent="0.2">
      <c r="N8" s="280" t="s">
        <v>273</v>
      </c>
      <c r="O8" s="280"/>
      <c r="P8" s="280" t="s">
        <v>274</v>
      </c>
      <c r="Q8" s="280"/>
      <c r="R8" s="280" t="s">
        <v>275</v>
      </c>
      <c r="S8" s="280"/>
      <c r="T8" s="280" t="s">
        <v>276</v>
      </c>
      <c r="U8" s="280"/>
      <c r="V8" s="280" t="s">
        <v>277</v>
      </c>
      <c r="W8" s="280"/>
      <c r="X8" s="280" t="s">
        <v>278</v>
      </c>
      <c r="Y8" s="280"/>
      <c r="Z8" s="280" t="s">
        <v>279</v>
      </c>
      <c r="AA8" s="280"/>
      <c r="AB8" s="280" t="s">
        <v>280</v>
      </c>
      <c r="AC8" s="280"/>
      <c r="AD8" s="280" t="s">
        <v>281</v>
      </c>
      <c r="AE8" s="280"/>
      <c r="AF8" s="280" t="s">
        <v>282</v>
      </c>
      <c r="AG8" s="280"/>
      <c r="AH8" s="280" t="s">
        <v>283</v>
      </c>
      <c r="AI8" s="280"/>
      <c r="AJ8" s="113"/>
    </row>
    <row r="9" spans="2:38" ht="66.75" customHeight="1" x14ac:dyDescent="0.2">
      <c r="B9" s="114" t="s">
        <v>107</v>
      </c>
      <c r="C9" s="114" t="s">
        <v>108</v>
      </c>
      <c r="D9" s="114" t="s">
        <v>109</v>
      </c>
      <c r="E9" s="114" t="s">
        <v>110</v>
      </c>
      <c r="F9" s="115" t="s">
        <v>111</v>
      </c>
      <c r="G9" s="114" t="s">
        <v>112</v>
      </c>
      <c r="H9" s="116" t="s">
        <v>113</v>
      </c>
      <c r="I9" s="116" t="s">
        <v>114</v>
      </c>
      <c r="J9" s="116" t="s">
        <v>115</v>
      </c>
      <c r="K9" s="115" t="s">
        <v>116</v>
      </c>
      <c r="L9" s="117" t="s">
        <v>117</v>
      </c>
      <c r="M9" s="117" t="s">
        <v>286</v>
      </c>
      <c r="N9" s="117" t="s">
        <v>284</v>
      </c>
      <c r="O9" s="117" t="s">
        <v>285</v>
      </c>
      <c r="P9" s="117" t="s">
        <v>284</v>
      </c>
      <c r="Q9" s="117" t="s">
        <v>285</v>
      </c>
      <c r="R9" s="117" t="s">
        <v>284</v>
      </c>
      <c r="S9" s="117" t="s">
        <v>285</v>
      </c>
      <c r="T9" s="117" t="s">
        <v>284</v>
      </c>
      <c r="U9" s="117" t="s">
        <v>285</v>
      </c>
      <c r="V9" s="117" t="s">
        <v>284</v>
      </c>
      <c r="W9" s="117" t="s">
        <v>285</v>
      </c>
      <c r="X9" s="117" t="s">
        <v>284</v>
      </c>
      <c r="Y9" s="117" t="s">
        <v>285</v>
      </c>
      <c r="Z9" s="117" t="s">
        <v>284</v>
      </c>
      <c r="AA9" s="117" t="s">
        <v>285</v>
      </c>
      <c r="AB9" s="117" t="s">
        <v>284</v>
      </c>
      <c r="AC9" s="117" t="s">
        <v>285</v>
      </c>
      <c r="AD9" s="117" t="s">
        <v>284</v>
      </c>
      <c r="AE9" s="117" t="s">
        <v>285</v>
      </c>
      <c r="AF9" s="117" t="s">
        <v>284</v>
      </c>
      <c r="AG9" s="117" t="s">
        <v>285</v>
      </c>
      <c r="AH9" s="117" t="s">
        <v>284</v>
      </c>
      <c r="AI9" s="117" t="s">
        <v>285</v>
      </c>
      <c r="AJ9" s="118"/>
      <c r="AK9" s="119"/>
    </row>
    <row r="10" spans="2:38" s="134" customFormat="1" ht="39.950000000000003" customHeight="1" x14ac:dyDescent="0.2">
      <c r="B10" s="120">
        <v>1</v>
      </c>
      <c r="C10" s="121" t="s">
        <v>290</v>
      </c>
      <c r="D10" s="122" t="s">
        <v>217</v>
      </c>
      <c r="E10" s="123">
        <v>1</v>
      </c>
      <c r="F10" s="124">
        <v>0.05</v>
      </c>
      <c r="G10" s="125" t="s">
        <v>157</v>
      </c>
      <c r="H10" s="126">
        <v>44949</v>
      </c>
      <c r="I10" s="126">
        <v>44988</v>
      </c>
      <c r="J10" s="127">
        <f>((I10-H10)+3)/7</f>
        <v>6</v>
      </c>
      <c r="K10" s="128" t="s">
        <v>322</v>
      </c>
      <c r="L10" s="129">
        <v>44979</v>
      </c>
      <c r="M10" s="130">
        <f>+O10+Q10+S10+U10+W10+Y10+AA10+AC10+AE10+AG10+AI10</f>
        <v>0.05</v>
      </c>
      <c r="N10" s="100">
        <v>0.05</v>
      </c>
      <c r="O10" s="102">
        <v>0.05</v>
      </c>
      <c r="P10" s="100"/>
      <c r="Q10" s="103"/>
      <c r="R10" s="100"/>
      <c r="S10" s="103"/>
      <c r="T10" s="100"/>
      <c r="U10" s="103"/>
      <c r="V10" s="100"/>
      <c r="W10" s="103"/>
      <c r="X10" s="100"/>
      <c r="Y10" s="103"/>
      <c r="Z10" s="100"/>
      <c r="AA10" s="103"/>
      <c r="AB10" s="100"/>
      <c r="AC10" s="103"/>
      <c r="AD10" s="100"/>
      <c r="AE10" s="103"/>
      <c r="AF10" s="100"/>
      <c r="AG10" s="103"/>
      <c r="AH10" s="100"/>
      <c r="AI10" s="103"/>
      <c r="AJ10" s="131">
        <f>+N10+P10+R10+T10+V10+X10+Z10+AB10+AD10+AF10+AH10</f>
        <v>0.05</v>
      </c>
      <c r="AK10" s="132"/>
      <c r="AL10" s="133"/>
    </row>
    <row r="11" spans="2:38" s="134" customFormat="1" ht="39.950000000000003" customHeight="1" x14ac:dyDescent="0.2">
      <c r="B11" s="120">
        <v>2</v>
      </c>
      <c r="C11" s="121" t="s">
        <v>272</v>
      </c>
      <c r="D11" s="122" t="s">
        <v>218</v>
      </c>
      <c r="E11" s="123">
        <v>1</v>
      </c>
      <c r="F11" s="124">
        <v>0.1</v>
      </c>
      <c r="G11" s="125" t="s">
        <v>305</v>
      </c>
      <c r="H11" s="126">
        <v>44991</v>
      </c>
      <c r="I11" s="126">
        <v>45016</v>
      </c>
      <c r="J11" s="127">
        <f>((I11-H11)+3)/7</f>
        <v>4</v>
      </c>
      <c r="K11" s="128" t="s">
        <v>323</v>
      </c>
      <c r="L11" s="129">
        <v>45016</v>
      </c>
      <c r="M11" s="130">
        <f t="shared" ref="M11:M20" si="0">+O11+Q11+S11+U11+W11+Y11+AA11+AC11+AE11+AG11+AI11</f>
        <v>0.1</v>
      </c>
      <c r="N11" s="100">
        <v>0.03</v>
      </c>
      <c r="O11" s="102">
        <v>0.03</v>
      </c>
      <c r="P11" s="100">
        <v>7.0000000000000007E-2</v>
      </c>
      <c r="Q11" s="102">
        <v>7.0000000000000007E-2</v>
      </c>
      <c r="R11" s="100"/>
      <c r="S11" s="103"/>
      <c r="T11" s="100"/>
      <c r="U11" s="103"/>
      <c r="V11" s="100"/>
      <c r="W11" s="103"/>
      <c r="X11" s="100"/>
      <c r="Y11" s="103"/>
      <c r="Z11" s="100"/>
      <c r="AA11" s="103"/>
      <c r="AB11" s="100"/>
      <c r="AC11" s="103"/>
      <c r="AD11" s="100"/>
      <c r="AE11" s="103"/>
      <c r="AF11" s="100"/>
      <c r="AG11" s="103"/>
      <c r="AH11" s="100"/>
      <c r="AI11" s="103"/>
      <c r="AJ11" s="131">
        <f t="shared" ref="AJ11:AJ23" si="1">+N11+P11+R11+T11+V11+X11+Z11+AB11+AD11+AF11+AH11</f>
        <v>0.1</v>
      </c>
      <c r="AK11" s="132"/>
      <c r="AL11" s="133"/>
    </row>
    <row r="12" spans="2:38" s="134" customFormat="1" ht="51.75" customHeight="1" x14ac:dyDescent="0.2">
      <c r="B12" s="120">
        <v>3</v>
      </c>
      <c r="C12" s="135" t="s">
        <v>228</v>
      </c>
      <c r="D12" s="122" t="s">
        <v>237</v>
      </c>
      <c r="E12" s="123">
        <v>1</v>
      </c>
      <c r="F12" s="124">
        <v>0.05</v>
      </c>
      <c r="G12" s="125" t="s">
        <v>291</v>
      </c>
      <c r="H12" s="126">
        <v>45019</v>
      </c>
      <c r="I12" s="126">
        <v>45037</v>
      </c>
      <c r="J12" s="127">
        <f>((I12-H12)+3)/7</f>
        <v>3</v>
      </c>
      <c r="K12" s="136" t="s">
        <v>314</v>
      </c>
      <c r="L12" s="129" t="s">
        <v>312</v>
      </c>
      <c r="M12" s="130">
        <f t="shared" si="0"/>
        <v>0.05</v>
      </c>
      <c r="N12" s="100"/>
      <c r="O12" s="103"/>
      <c r="P12" s="100"/>
      <c r="Q12" s="103"/>
      <c r="R12" s="100">
        <v>0.05</v>
      </c>
      <c r="S12" s="102">
        <v>0.05</v>
      </c>
      <c r="T12" s="100"/>
      <c r="U12" s="103"/>
      <c r="V12" s="101"/>
      <c r="W12" s="103"/>
      <c r="X12" s="100"/>
      <c r="Y12" s="103"/>
      <c r="Z12" s="100"/>
      <c r="AA12" s="103"/>
      <c r="AB12" s="101"/>
      <c r="AC12" s="103"/>
      <c r="AD12" s="100"/>
      <c r="AE12" s="103"/>
      <c r="AF12" s="101"/>
      <c r="AG12" s="103"/>
      <c r="AH12" s="100"/>
      <c r="AI12" s="103"/>
      <c r="AJ12" s="131">
        <f t="shared" si="1"/>
        <v>0.05</v>
      </c>
      <c r="AK12" s="132"/>
      <c r="AL12" s="133"/>
    </row>
    <row r="13" spans="2:38" s="134" customFormat="1" ht="39.950000000000003" customHeight="1" x14ac:dyDescent="0.2">
      <c r="B13" s="120">
        <v>4</v>
      </c>
      <c r="C13" s="121" t="s">
        <v>232</v>
      </c>
      <c r="D13" s="122" t="s">
        <v>231</v>
      </c>
      <c r="E13" s="123">
        <v>1</v>
      </c>
      <c r="F13" s="124">
        <v>0.05</v>
      </c>
      <c r="G13" s="125" t="s">
        <v>291</v>
      </c>
      <c r="H13" s="126">
        <v>45040</v>
      </c>
      <c r="I13" s="126">
        <v>45044</v>
      </c>
      <c r="J13" s="127">
        <f t="shared" ref="J13:J20" si="2">((I13-H13)+3)/7</f>
        <v>1</v>
      </c>
      <c r="K13" s="137" t="s">
        <v>315</v>
      </c>
      <c r="L13" s="129" t="s">
        <v>313</v>
      </c>
      <c r="M13" s="130">
        <f t="shared" si="0"/>
        <v>0.05</v>
      </c>
      <c r="N13" s="100"/>
      <c r="O13" s="104"/>
      <c r="P13" s="100"/>
      <c r="Q13" s="103"/>
      <c r="R13" s="100">
        <v>0.05</v>
      </c>
      <c r="S13" s="102">
        <v>0</v>
      </c>
      <c r="T13" s="100"/>
      <c r="U13" s="102">
        <v>0.05</v>
      </c>
      <c r="V13" s="101"/>
      <c r="W13" s="103"/>
      <c r="X13" s="100"/>
      <c r="Y13" s="103"/>
      <c r="Z13" s="100"/>
      <c r="AA13" s="103"/>
      <c r="AB13" s="101"/>
      <c r="AC13" s="103"/>
      <c r="AD13" s="100"/>
      <c r="AE13" s="103"/>
      <c r="AF13" s="101"/>
      <c r="AG13" s="103"/>
      <c r="AH13" s="100"/>
      <c r="AI13" s="103"/>
      <c r="AJ13" s="131">
        <f t="shared" si="1"/>
        <v>0.05</v>
      </c>
      <c r="AK13" s="132"/>
      <c r="AL13" s="133"/>
    </row>
    <row r="14" spans="2:38" s="134" customFormat="1" ht="39.950000000000003" customHeight="1" x14ac:dyDescent="0.2">
      <c r="B14" s="120">
        <v>5</v>
      </c>
      <c r="C14" s="135" t="s">
        <v>221</v>
      </c>
      <c r="D14" s="122" t="s">
        <v>219</v>
      </c>
      <c r="E14" s="123">
        <v>1</v>
      </c>
      <c r="F14" s="124">
        <v>0.05</v>
      </c>
      <c r="G14" s="125" t="s">
        <v>291</v>
      </c>
      <c r="H14" s="126">
        <v>45047</v>
      </c>
      <c r="I14" s="126">
        <v>45107</v>
      </c>
      <c r="J14" s="127">
        <f t="shared" si="2"/>
        <v>9</v>
      </c>
      <c r="K14" s="137" t="s">
        <v>321</v>
      </c>
      <c r="L14" s="129">
        <v>45151</v>
      </c>
      <c r="M14" s="130">
        <f t="shared" si="0"/>
        <v>0.05</v>
      </c>
      <c r="N14" s="100"/>
      <c r="O14" s="103"/>
      <c r="P14" s="100"/>
      <c r="Q14" s="103"/>
      <c r="R14" s="100"/>
      <c r="S14" s="103"/>
      <c r="T14" s="100">
        <v>0.02</v>
      </c>
      <c r="U14" s="102">
        <v>0.02</v>
      </c>
      <c r="V14" s="100">
        <v>0.03</v>
      </c>
      <c r="W14" s="102">
        <v>0.02</v>
      </c>
      <c r="X14" s="100"/>
      <c r="Y14" s="102">
        <v>0</v>
      </c>
      <c r="Z14" s="100"/>
      <c r="AA14" s="102">
        <v>0.01</v>
      </c>
      <c r="AB14" s="101"/>
      <c r="AC14" s="102"/>
      <c r="AD14" s="100"/>
      <c r="AE14" s="103"/>
      <c r="AF14" s="101"/>
      <c r="AG14" s="103"/>
      <c r="AH14" s="100"/>
      <c r="AI14" s="103"/>
      <c r="AJ14" s="131">
        <f t="shared" si="1"/>
        <v>0.05</v>
      </c>
      <c r="AK14" s="132"/>
      <c r="AL14" s="133"/>
    </row>
    <row r="15" spans="2:38" s="134" customFormat="1" ht="75" customHeight="1" x14ac:dyDescent="0.2">
      <c r="B15" s="120">
        <v>6</v>
      </c>
      <c r="C15" s="121" t="s">
        <v>223</v>
      </c>
      <c r="D15" s="122" t="s">
        <v>222</v>
      </c>
      <c r="E15" s="123">
        <v>1</v>
      </c>
      <c r="F15" s="124">
        <v>0.15</v>
      </c>
      <c r="G15" s="125" t="s">
        <v>293</v>
      </c>
      <c r="H15" s="126">
        <v>45047</v>
      </c>
      <c r="I15" s="126">
        <v>45199</v>
      </c>
      <c r="J15" s="127">
        <f t="shared" si="2"/>
        <v>22.142857142857142</v>
      </c>
      <c r="K15" s="137" t="s">
        <v>320</v>
      </c>
      <c r="L15" s="129">
        <v>45199</v>
      </c>
      <c r="M15" s="130">
        <f t="shared" si="0"/>
        <v>0.15000000000000002</v>
      </c>
      <c r="N15" s="100"/>
      <c r="O15" s="103"/>
      <c r="P15" s="100"/>
      <c r="Q15" s="103"/>
      <c r="R15" s="100"/>
      <c r="S15" s="103"/>
      <c r="T15" s="100">
        <v>0.05</v>
      </c>
      <c r="U15" s="102">
        <v>0.05</v>
      </c>
      <c r="V15" s="101">
        <v>0.1</v>
      </c>
      <c r="W15" s="102">
        <v>0.05</v>
      </c>
      <c r="X15" s="100"/>
      <c r="Y15" s="102">
        <v>0</v>
      </c>
      <c r="Z15" s="100"/>
      <c r="AA15" s="102">
        <v>0</v>
      </c>
      <c r="AB15" s="101"/>
      <c r="AC15" s="102">
        <v>0.05</v>
      </c>
      <c r="AD15" s="100"/>
      <c r="AE15" s="103"/>
      <c r="AF15" s="101"/>
      <c r="AG15" s="103"/>
      <c r="AH15" s="100"/>
      <c r="AI15" s="103"/>
      <c r="AJ15" s="131">
        <f t="shared" si="1"/>
        <v>0.15000000000000002</v>
      </c>
      <c r="AK15" s="132"/>
      <c r="AL15" s="133"/>
    </row>
    <row r="16" spans="2:38" s="134" customFormat="1" ht="78" customHeight="1" x14ac:dyDescent="0.2">
      <c r="B16" s="120">
        <v>7</v>
      </c>
      <c r="C16" s="121" t="s">
        <v>224</v>
      </c>
      <c r="D16" s="122" t="s">
        <v>222</v>
      </c>
      <c r="E16" s="123">
        <v>1</v>
      </c>
      <c r="F16" s="124">
        <v>0.15</v>
      </c>
      <c r="G16" s="125" t="s">
        <v>293</v>
      </c>
      <c r="H16" s="126">
        <v>45110</v>
      </c>
      <c r="I16" s="126">
        <v>45289</v>
      </c>
      <c r="J16" s="127">
        <f t="shared" si="2"/>
        <v>26</v>
      </c>
      <c r="K16" s="137" t="s">
        <v>319</v>
      </c>
      <c r="L16" s="129" t="s">
        <v>324</v>
      </c>
      <c r="M16" s="130">
        <f t="shared" si="0"/>
        <v>0.15000000000000002</v>
      </c>
      <c r="N16" s="100"/>
      <c r="O16" s="103"/>
      <c r="P16" s="100"/>
      <c r="Q16" s="103"/>
      <c r="R16" s="100"/>
      <c r="S16" s="103"/>
      <c r="T16" s="100"/>
      <c r="U16" s="103"/>
      <c r="V16" s="101"/>
      <c r="W16" s="103"/>
      <c r="X16" s="100">
        <v>0.05</v>
      </c>
      <c r="Y16" s="102">
        <v>0.05</v>
      </c>
      <c r="Z16" s="100">
        <v>0</v>
      </c>
      <c r="AA16" s="102">
        <v>0</v>
      </c>
      <c r="AB16" s="101">
        <v>0</v>
      </c>
      <c r="AC16" s="102">
        <v>0</v>
      </c>
      <c r="AD16" s="100">
        <v>0</v>
      </c>
      <c r="AE16" s="102">
        <v>0.02</v>
      </c>
      <c r="AF16" s="101">
        <v>0.02</v>
      </c>
      <c r="AG16" s="103">
        <v>0.02</v>
      </c>
      <c r="AH16" s="100">
        <v>0.08</v>
      </c>
      <c r="AI16" s="103">
        <v>0.06</v>
      </c>
      <c r="AJ16" s="131">
        <f t="shared" si="1"/>
        <v>0.15000000000000002</v>
      </c>
      <c r="AK16" s="132"/>
      <c r="AL16" s="133"/>
    </row>
    <row r="17" spans="2:38" s="134" customFormat="1" ht="63" customHeight="1" x14ac:dyDescent="0.2">
      <c r="B17" s="120">
        <v>8</v>
      </c>
      <c r="C17" s="121" t="s">
        <v>270</v>
      </c>
      <c r="D17" s="122" t="s">
        <v>234</v>
      </c>
      <c r="E17" s="123">
        <v>1</v>
      </c>
      <c r="F17" s="124">
        <v>0.2</v>
      </c>
      <c r="G17" s="125" t="s">
        <v>70</v>
      </c>
      <c r="H17" s="126">
        <v>45201</v>
      </c>
      <c r="I17" s="126">
        <v>45260</v>
      </c>
      <c r="J17" s="127">
        <f t="shared" si="2"/>
        <v>8.8571428571428577</v>
      </c>
      <c r="K17" s="128" t="s">
        <v>318</v>
      </c>
      <c r="L17" s="129" t="s">
        <v>324</v>
      </c>
      <c r="M17" s="130">
        <f t="shared" si="0"/>
        <v>0.2</v>
      </c>
      <c r="N17" s="100"/>
      <c r="O17" s="103"/>
      <c r="P17" s="100"/>
      <c r="Q17" s="103"/>
      <c r="R17" s="100"/>
      <c r="S17" s="103"/>
      <c r="T17" s="100"/>
      <c r="U17" s="103"/>
      <c r="V17" s="101"/>
      <c r="W17" s="103"/>
      <c r="X17" s="100"/>
      <c r="Y17" s="102">
        <v>0.02</v>
      </c>
      <c r="Z17" s="100"/>
      <c r="AA17" s="102"/>
      <c r="AB17" s="101">
        <v>0</v>
      </c>
      <c r="AC17" s="102">
        <v>0</v>
      </c>
      <c r="AD17" s="100">
        <v>0.1</v>
      </c>
      <c r="AE17" s="138">
        <v>0.16</v>
      </c>
      <c r="AF17" s="101">
        <v>0.1</v>
      </c>
      <c r="AG17" s="103">
        <v>0.01</v>
      </c>
      <c r="AH17" s="100"/>
      <c r="AI17" s="103">
        <v>0.01</v>
      </c>
      <c r="AJ17" s="131">
        <f t="shared" si="1"/>
        <v>0.2</v>
      </c>
      <c r="AK17" s="132"/>
      <c r="AL17" s="133"/>
    </row>
    <row r="18" spans="2:38" s="134" customFormat="1" ht="39.950000000000003" customHeight="1" x14ac:dyDescent="0.2">
      <c r="B18" s="120">
        <v>9</v>
      </c>
      <c r="C18" s="121" t="s">
        <v>304</v>
      </c>
      <c r="D18" s="122" t="s">
        <v>235</v>
      </c>
      <c r="E18" s="123">
        <v>1</v>
      </c>
      <c r="F18" s="124">
        <v>0.05</v>
      </c>
      <c r="G18" s="125" t="s">
        <v>230</v>
      </c>
      <c r="H18" s="126">
        <v>45236</v>
      </c>
      <c r="I18" s="126">
        <v>45260</v>
      </c>
      <c r="J18" s="127">
        <f t="shared" si="2"/>
        <v>3.8571428571428572</v>
      </c>
      <c r="K18" s="137" t="s">
        <v>317</v>
      </c>
      <c r="L18" s="129" t="s">
        <v>325</v>
      </c>
      <c r="M18" s="130">
        <f t="shared" si="0"/>
        <v>0.05</v>
      </c>
      <c r="N18" s="100"/>
      <c r="O18" s="103"/>
      <c r="P18" s="100"/>
      <c r="Q18" s="103"/>
      <c r="R18" s="100"/>
      <c r="S18" s="103"/>
      <c r="T18" s="100"/>
      <c r="U18" s="103"/>
      <c r="V18" s="101"/>
      <c r="W18" s="103"/>
      <c r="X18" s="100"/>
      <c r="Y18" s="103"/>
      <c r="Z18" s="100"/>
      <c r="AA18" s="103"/>
      <c r="AB18" s="101"/>
      <c r="AC18" s="102"/>
      <c r="AD18" s="100"/>
      <c r="AE18" s="102">
        <v>0.04</v>
      </c>
      <c r="AF18" s="100">
        <v>0.05</v>
      </c>
      <c r="AG18" s="103">
        <v>0.01</v>
      </c>
      <c r="AH18" s="100"/>
      <c r="AI18" s="103"/>
      <c r="AJ18" s="131">
        <f t="shared" si="1"/>
        <v>0.05</v>
      </c>
      <c r="AK18" s="132"/>
      <c r="AL18" s="133"/>
    </row>
    <row r="19" spans="2:38" s="134" customFormat="1" ht="61.5" customHeight="1" x14ac:dyDescent="0.2">
      <c r="B19" s="120">
        <v>10</v>
      </c>
      <c r="C19" s="121" t="s">
        <v>233</v>
      </c>
      <c r="D19" s="122" t="s">
        <v>236</v>
      </c>
      <c r="E19" s="123">
        <v>1</v>
      </c>
      <c r="F19" s="124">
        <v>0.05</v>
      </c>
      <c r="G19" s="125" t="s">
        <v>157</v>
      </c>
      <c r="H19" s="126">
        <v>45261</v>
      </c>
      <c r="I19" s="126">
        <v>45275</v>
      </c>
      <c r="J19" s="127">
        <f t="shared" si="2"/>
        <v>2.4285714285714284</v>
      </c>
      <c r="K19" s="137" t="s">
        <v>316</v>
      </c>
      <c r="L19" s="129" t="s">
        <v>326</v>
      </c>
      <c r="M19" s="130">
        <f t="shared" si="0"/>
        <v>0.05</v>
      </c>
      <c r="N19" s="100"/>
      <c r="O19" s="103"/>
      <c r="P19" s="100"/>
      <c r="Q19" s="103"/>
      <c r="R19" s="100"/>
      <c r="S19" s="103"/>
      <c r="T19" s="100"/>
      <c r="U19" s="103"/>
      <c r="V19" s="101"/>
      <c r="W19" s="103"/>
      <c r="X19" s="100"/>
      <c r="Y19" s="103"/>
      <c r="Z19" s="100"/>
      <c r="AA19" s="103"/>
      <c r="AB19" s="101"/>
      <c r="AC19" s="103"/>
      <c r="AD19" s="100"/>
      <c r="AE19" s="102">
        <v>0.04</v>
      </c>
      <c r="AF19" s="100">
        <v>0.01</v>
      </c>
      <c r="AG19" s="103"/>
      <c r="AH19" s="100">
        <v>0.04</v>
      </c>
      <c r="AI19" s="103">
        <v>0.01</v>
      </c>
      <c r="AJ19" s="131">
        <f t="shared" si="1"/>
        <v>0.05</v>
      </c>
      <c r="AK19" s="132"/>
      <c r="AL19" s="133"/>
    </row>
    <row r="20" spans="2:38" s="134" customFormat="1" ht="48" customHeight="1" x14ac:dyDescent="0.2">
      <c r="B20" s="120">
        <v>11</v>
      </c>
      <c r="C20" s="135" t="s">
        <v>271</v>
      </c>
      <c r="D20" s="122" t="s">
        <v>220</v>
      </c>
      <c r="E20" s="123">
        <v>1</v>
      </c>
      <c r="F20" s="124">
        <v>0.1</v>
      </c>
      <c r="G20" s="125" t="s">
        <v>293</v>
      </c>
      <c r="H20" s="126">
        <v>45215</v>
      </c>
      <c r="I20" s="126">
        <v>45289</v>
      </c>
      <c r="J20" s="127">
        <f t="shared" si="2"/>
        <v>11</v>
      </c>
      <c r="K20" s="137" t="s">
        <v>327</v>
      </c>
      <c r="L20" s="129" t="s">
        <v>324</v>
      </c>
      <c r="M20" s="130">
        <f t="shared" si="0"/>
        <v>0.08</v>
      </c>
      <c r="N20" s="100"/>
      <c r="O20" s="103"/>
      <c r="P20" s="100"/>
      <c r="Q20" s="103"/>
      <c r="R20" s="100"/>
      <c r="S20" s="103"/>
      <c r="T20" s="100"/>
      <c r="U20" s="103"/>
      <c r="V20" s="101"/>
      <c r="W20" s="103"/>
      <c r="X20" s="100"/>
      <c r="Y20" s="103"/>
      <c r="Z20" s="100"/>
      <c r="AA20" s="103"/>
      <c r="AB20" s="101"/>
      <c r="AC20" s="103"/>
      <c r="AD20" s="100">
        <v>0.02</v>
      </c>
      <c r="AE20" s="102"/>
      <c r="AF20" s="100">
        <v>0.03</v>
      </c>
      <c r="AG20" s="103"/>
      <c r="AH20" s="100">
        <v>0.05</v>
      </c>
      <c r="AI20" s="103">
        <v>0.08</v>
      </c>
      <c r="AJ20" s="131">
        <f t="shared" si="1"/>
        <v>0.1</v>
      </c>
      <c r="AK20" s="132"/>
      <c r="AL20" s="133"/>
    </row>
    <row r="21" spans="2:38" s="134" customFormat="1" ht="20.100000000000001" customHeight="1" x14ac:dyDescent="0.2">
      <c r="B21" s="120">
        <v>12</v>
      </c>
      <c r="C21" s="122"/>
      <c r="D21" s="122"/>
      <c r="E21" s="123"/>
      <c r="F21" s="124"/>
      <c r="G21" s="125"/>
      <c r="H21" s="126"/>
      <c r="I21" s="126"/>
      <c r="J21" s="127"/>
      <c r="K21" s="139"/>
      <c r="L21" s="129"/>
      <c r="M21" s="130">
        <f t="shared" ref="M21:M23" si="3">+O21+Q21+S21+U21+W21+Y21+AA21+AC21+AE21+AG21+AI21</f>
        <v>0</v>
      </c>
      <c r="N21" s="100"/>
      <c r="O21" s="103"/>
      <c r="P21" s="100"/>
      <c r="Q21" s="103"/>
      <c r="R21" s="100"/>
      <c r="S21" s="103"/>
      <c r="T21" s="100"/>
      <c r="U21" s="103"/>
      <c r="V21" s="100"/>
      <c r="W21" s="103"/>
      <c r="X21" s="100"/>
      <c r="Y21" s="103"/>
      <c r="Z21" s="100"/>
      <c r="AA21" s="103"/>
      <c r="AB21" s="100"/>
      <c r="AC21" s="103"/>
      <c r="AD21" s="100"/>
      <c r="AE21" s="103"/>
      <c r="AF21" s="100"/>
      <c r="AG21" s="103"/>
      <c r="AH21" s="100"/>
      <c r="AI21" s="103"/>
      <c r="AJ21" s="131">
        <f t="shared" si="1"/>
        <v>0</v>
      </c>
      <c r="AK21" s="132"/>
      <c r="AL21" s="133"/>
    </row>
    <row r="22" spans="2:38" s="134" customFormat="1" ht="20.100000000000001" customHeight="1" x14ac:dyDescent="0.2">
      <c r="B22" s="120">
        <v>13</v>
      </c>
      <c r="C22" s="140"/>
      <c r="D22" s="122"/>
      <c r="E22" s="123"/>
      <c r="F22" s="124"/>
      <c r="G22" s="125"/>
      <c r="H22" s="126"/>
      <c r="I22" s="126"/>
      <c r="J22" s="127"/>
      <c r="K22" s="139"/>
      <c r="L22" s="129"/>
      <c r="M22" s="130">
        <f t="shared" si="3"/>
        <v>0</v>
      </c>
      <c r="N22" s="101"/>
      <c r="O22" s="103"/>
      <c r="P22" s="100"/>
      <c r="Q22" s="103"/>
      <c r="R22" s="100"/>
      <c r="S22" s="103"/>
      <c r="T22" s="101"/>
      <c r="U22" s="103"/>
      <c r="V22" s="101"/>
      <c r="W22" s="103"/>
      <c r="X22" s="101"/>
      <c r="Y22" s="103"/>
      <c r="Z22" s="100"/>
      <c r="AA22" s="103"/>
      <c r="AB22" s="101"/>
      <c r="AC22" s="103"/>
      <c r="AD22" s="101"/>
      <c r="AE22" s="103"/>
      <c r="AF22" s="101"/>
      <c r="AG22" s="103"/>
      <c r="AH22" s="101"/>
      <c r="AI22" s="103"/>
      <c r="AJ22" s="131">
        <f t="shared" si="1"/>
        <v>0</v>
      </c>
      <c r="AK22" s="132"/>
      <c r="AL22" s="133"/>
    </row>
    <row r="23" spans="2:38" s="134" customFormat="1" ht="20.100000000000001" customHeight="1" x14ac:dyDescent="0.2">
      <c r="B23" s="120">
        <v>14</v>
      </c>
      <c r="C23" s="122"/>
      <c r="D23" s="122"/>
      <c r="E23" s="123"/>
      <c r="F23" s="124"/>
      <c r="G23" s="125"/>
      <c r="H23" s="126"/>
      <c r="I23" s="126"/>
      <c r="J23" s="127"/>
      <c r="K23" s="139"/>
      <c r="L23" s="129"/>
      <c r="M23" s="130">
        <f t="shared" si="3"/>
        <v>0</v>
      </c>
      <c r="N23" s="100"/>
      <c r="O23" s="103"/>
      <c r="P23" s="100"/>
      <c r="Q23" s="103"/>
      <c r="R23" s="100"/>
      <c r="S23" s="103"/>
      <c r="T23" s="100"/>
      <c r="U23" s="103"/>
      <c r="V23" s="100"/>
      <c r="W23" s="103"/>
      <c r="X23" s="100"/>
      <c r="Y23" s="103"/>
      <c r="Z23" s="100"/>
      <c r="AA23" s="103"/>
      <c r="AB23" s="100"/>
      <c r="AC23" s="103"/>
      <c r="AD23" s="100"/>
      <c r="AE23" s="103"/>
      <c r="AF23" s="100"/>
      <c r="AG23" s="103"/>
      <c r="AH23" s="100"/>
      <c r="AI23" s="103"/>
      <c r="AJ23" s="131">
        <f t="shared" si="1"/>
        <v>0</v>
      </c>
      <c r="AK23" s="132"/>
      <c r="AL23" s="133"/>
    </row>
    <row r="24" spans="2:38" s="134" customFormat="1" ht="28.5" customHeight="1" x14ac:dyDescent="0.2">
      <c r="C24" s="141"/>
      <c r="D24" s="142"/>
      <c r="E24" s="141"/>
      <c r="F24" s="143">
        <f>SUM(F10:F23)</f>
        <v>1.0000000000000002</v>
      </c>
      <c r="G24" s="141"/>
      <c r="H24" s="141"/>
      <c r="I24" s="141"/>
      <c r="J24" s="144"/>
      <c r="K24" s="145"/>
      <c r="L24" s="141"/>
      <c r="M24" s="146">
        <f t="shared" ref="M24:AI24" si="4">SUM(M10:M23)</f>
        <v>0.98000000000000009</v>
      </c>
      <c r="N24" s="147">
        <f t="shared" si="4"/>
        <v>0.08</v>
      </c>
      <c r="O24" s="147">
        <f t="shared" si="4"/>
        <v>0.08</v>
      </c>
      <c r="P24" s="148">
        <f t="shared" si="4"/>
        <v>7.0000000000000007E-2</v>
      </c>
      <c r="Q24" s="148">
        <f t="shared" si="4"/>
        <v>7.0000000000000007E-2</v>
      </c>
      <c r="R24" s="148">
        <f t="shared" si="4"/>
        <v>0.1</v>
      </c>
      <c r="S24" s="148">
        <f t="shared" si="4"/>
        <v>0.05</v>
      </c>
      <c r="T24" s="148">
        <f t="shared" si="4"/>
        <v>7.0000000000000007E-2</v>
      </c>
      <c r="U24" s="148">
        <f t="shared" si="4"/>
        <v>0.12000000000000001</v>
      </c>
      <c r="V24" s="148">
        <f t="shared" si="4"/>
        <v>0.13</v>
      </c>
      <c r="W24" s="148">
        <f t="shared" si="4"/>
        <v>7.0000000000000007E-2</v>
      </c>
      <c r="X24" s="148">
        <f t="shared" si="4"/>
        <v>0.05</v>
      </c>
      <c r="Y24" s="148">
        <f t="shared" si="4"/>
        <v>7.0000000000000007E-2</v>
      </c>
      <c r="Z24" s="148">
        <f t="shared" si="4"/>
        <v>0</v>
      </c>
      <c r="AA24" s="148">
        <f t="shared" si="4"/>
        <v>0.01</v>
      </c>
      <c r="AB24" s="148">
        <f t="shared" si="4"/>
        <v>0</v>
      </c>
      <c r="AC24" s="148">
        <f t="shared" si="4"/>
        <v>0.05</v>
      </c>
      <c r="AD24" s="148">
        <f t="shared" si="4"/>
        <v>0.12000000000000001</v>
      </c>
      <c r="AE24" s="148">
        <f t="shared" si="4"/>
        <v>0.26</v>
      </c>
      <c r="AF24" s="148">
        <f t="shared" si="4"/>
        <v>0.21000000000000002</v>
      </c>
      <c r="AG24" s="148">
        <f t="shared" si="4"/>
        <v>0.04</v>
      </c>
      <c r="AH24" s="148">
        <f t="shared" si="4"/>
        <v>0.16999999999999998</v>
      </c>
      <c r="AI24" s="148">
        <f t="shared" si="4"/>
        <v>0.15999999999999998</v>
      </c>
      <c r="AJ24" s="131">
        <f>+N24+P24+R24+T24+V24+X24+Z24+AB24+AD24+AF24+AH24</f>
        <v>1</v>
      </c>
      <c r="AK24" s="132"/>
      <c r="AL24" s="133"/>
    </row>
    <row r="25" spans="2:38" s="149" customFormat="1" ht="21.75" customHeight="1" x14ac:dyDescent="0.2">
      <c r="C25" s="150"/>
      <c r="D25" s="151"/>
      <c r="E25" s="150"/>
      <c r="F25" s="150"/>
      <c r="G25" s="150"/>
      <c r="H25" s="150"/>
      <c r="I25" s="150"/>
      <c r="J25" s="152"/>
      <c r="K25" s="153"/>
      <c r="L25" s="150"/>
      <c r="M25" s="154"/>
      <c r="N25" s="155">
        <f>+N24+P24+R24+T24+V24+X24+Z24+AB24</f>
        <v>0.5</v>
      </c>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156"/>
      <c r="AL25" s="157"/>
    </row>
    <row r="26" spans="2:38" s="150" customFormat="1" ht="27" customHeight="1" x14ac:dyDescent="0.2">
      <c r="D26" s="151"/>
      <c r="M26" s="158"/>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59"/>
      <c r="AL26" s="160"/>
    </row>
    <row r="29" spans="2:38" x14ac:dyDescent="0.2">
      <c r="M29" s="161"/>
    </row>
    <row r="30" spans="2:38" x14ac:dyDescent="0.2">
      <c r="M30" s="162"/>
    </row>
    <row r="35" spans="13:37" x14ac:dyDescent="0.2">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row>
    <row r="37" spans="13:37" x14ac:dyDescent="0.2">
      <c r="M37" s="163"/>
    </row>
    <row r="38" spans="13:37" x14ac:dyDescent="0.2">
      <c r="AK38" s="106"/>
    </row>
  </sheetData>
  <sheetProtection algorithmName="SHA-512" hashValue="ICi5ayoRPmVTgDuTnbyyOq0DJfibsN2zZs6T1krS5p5WLBwxUnd93aIEepOK2rsSZ+0HzfCkqXl94OhWnUEI9w==" saltValue="6t65LzVxN1z+mSiSJR05ig==" spinCount="100000" sheet="1" formatCells="0" formatColumns="0"/>
  <mergeCells count="21">
    <mergeCell ref="C2:C5"/>
    <mergeCell ref="D3:K3"/>
    <mergeCell ref="D4:K4"/>
    <mergeCell ref="D5:K5"/>
    <mergeCell ref="D7:M7"/>
    <mergeCell ref="L2:M2"/>
    <mergeCell ref="L3:M3"/>
    <mergeCell ref="L4:M4"/>
    <mergeCell ref="L5:M5"/>
    <mergeCell ref="D2:K2"/>
    <mergeCell ref="N8:O8"/>
    <mergeCell ref="P8:Q8"/>
    <mergeCell ref="R8:S8"/>
    <mergeCell ref="T8:U8"/>
    <mergeCell ref="V8:W8"/>
    <mergeCell ref="AH8:AI8"/>
    <mergeCell ref="X8:Y8"/>
    <mergeCell ref="Z8:AA8"/>
    <mergeCell ref="AB8:AC8"/>
    <mergeCell ref="AD8:AE8"/>
    <mergeCell ref="AF8:AG8"/>
  </mergeCells>
  <dataValidations count="1">
    <dataValidation type="whole" allowBlank="1" showInputMessage="1" showErrorMessage="1" sqref="G8:L8 G24:J65386 L24:L65386 K24:K25 K27:K65386">
      <formula1>1</formula1>
      <formula2>5</formula2>
    </dataValidation>
  </dataValidations>
  <hyperlinks>
    <hyperlink ref="K12" r:id="rId1" display="http://intranet/DID/GP/docs/Fort-Just-Dig/Administración%20y%20Control/01-Evidencias-Actividades/03-Est-Req-Ajuste"/>
  </hyperlinks>
  <printOptions horizontalCentered="1"/>
  <pageMargins left="0.59055118110236227" right="0.59055118110236227" top="0.55118110236220474" bottom="0.55118110236220474" header="0.31496062992125984" footer="0.31496062992125984"/>
  <pageSetup paperSize="5" scale="38" fitToHeight="0" orientation="landscape" r:id="rId2"/>
  <headerFooter>
    <oddHeader>Página &amp;P de &amp;F</oddHeader>
    <oddFooter>Preparado por N.Johanna Rodríguez A &amp;D&amp;RPágina &amp;P</oddFoot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7"/>
  <sheetViews>
    <sheetView showGridLines="0" topLeftCell="A4" zoomScale="90" zoomScaleNormal="90" workbookViewId="0">
      <selection activeCell="B14" sqref="B14:P14"/>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4" customWidth="1"/>
    <col min="19" max="19" width="1" style="1" customWidth="1"/>
    <col min="20" max="20" width="1.42578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304"/>
      <c r="C2" s="305"/>
      <c r="D2" s="301" t="s">
        <v>0</v>
      </c>
      <c r="E2" s="272"/>
      <c r="F2" s="272"/>
      <c r="G2" s="272"/>
      <c r="H2" s="272"/>
      <c r="I2" s="272"/>
      <c r="J2" s="272"/>
      <c r="K2" s="44"/>
      <c r="L2" s="44"/>
      <c r="M2" s="310" t="str">
        <f>Proyecto!K2</f>
        <v>Código: GC-F-015</v>
      </c>
      <c r="N2" s="265"/>
      <c r="O2" s="265"/>
      <c r="P2" s="266"/>
      <c r="S2" s="4"/>
      <c r="T2" s="4" t="s">
        <v>118</v>
      </c>
      <c r="U2" s="8"/>
    </row>
    <row r="3" spans="2:31" ht="23.25" customHeight="1" x14ac:dyDescent="0.2">
      <c r="B3" s="306"/>
      <c r="C3" s="307"/>
      <c r="D3" s="302" t="s">
        <v>2</v>
      </c>
      <c r="E3" s="275"/>
      <c r="F3" s="275"/>
      <c r="G3" s="275"/>
      <c r="H3" s="275"/>
      <c r="I3" s="275"/>
      <c r="J3" s="275"/>
      <c r="K3" s="43"/>
      <c r="L3" s="43"/>
      <c r="M3" s="311" t="str">
        <f>Proyecto!K3</f>
        <v>Fecha: 17 de septiembre de 2014</v>
      </c>
      <c r="N3" s="267"/>
      <c r="O3" s="267"/>
      <c r="P3" s="268"/>
      <c r="S3" s="4"/>
      <c r="T3" s="4" t="s">
        <v>119</v>
      </c>
      <c r="U3" s="8"/>
    </row>
    <row r="4" spans="2:31" ht="24" customHeight="1" x14ac:dyDescent="0.2">
      <c r="B4" s="306"/>
      <c r="C4" s="307"/>
      <c r="D4" s="302" t="s">
        <v>4</v>
      </c>
      <c r="E4" s="275"/>
      <c r="F4" s="275"/>
      <c r="G4" s="275"/>
      <c r="H4" s="275"/>
      <c r="I4" s="275"/>
      <c r="J4" s="275"/>
      <c r="K4" s="43"/>
      <c r="L4" s="43"/>
      <c r="M4" s="311" t="str">
        <f>Proyecto!K4</f>
        <v>Versión 001</v>
      </c>
      <c r="N4" s="267"/>
      <c r="O4" s="267"/>
      <c r="P4" s="268"/>
      <c r="T4" s="4" t="s">
        <v>120</v>
      </c>
      <c r="U4" s="8"/>
    </row>
    <row r="5" spans="2:31" ht="22.5" customHeight="1" thickBot="1" x14ac:dyDescent="0.25">
      <c r="B5" s="308"/>
      <c r="C5" s="309"/>
      <c r="D5" s="303" t="s">
        <v>6</v>
      </c>
      <c r="E5" s="278"/>
      <c r="F5" s="278"/>
      <c r="G5" s="278"/>
      <c r="H5" s="278"/>
      <c r="I5" s="278"/>
      <c r="J5" s="278"/>
      <c r="K5" s="45"/>
      <c r="L5" s="45"/>
      <c r="M5" s="312" t="s">
        <v>121</v>
      </c>
      <c r="N5" s="269"/>
      <c r="O5" s="269"/>
      <c r="P5" s="270"/>
      <c r="T5" s="4" t="s">
        <v>122</v>
      </c>
    </row>
    <row r="6" spans="2:31" ht="5.25" customHeight="1" x14ac:dyDescent="0.2">
      <c r="B6" s="15"/>
      <c r="C6" s="15"/>
      <c r="D6" s="15"/>
      <c r="E6" s="15"/>
      <c r="F6" s="15"/>
      <c r="G6" s="15"/>
      <c r="H6" s="15"/>
      <c r="I6" s="15"/>
      <c r="J6" s="15"/>
      <c r="K6" s="15"/>
      <c r="L6" s="15"/>
      <c r="M6" s="15"/>
      <c r="N6" s="15"/>
      <c r="O6" s="15"/>
      <c r="P6" s="15"/>
      <c r="T6" s="4"/>
    </row>
    <row r="7" spans="2:31" ht="29.25" customHeight="1" x14ac:dyDescent="0.2">
      <c r="B7" s="164" t="s">
        <v>8</v>
      </c>
      <c r="C7" s="164"/>
      <c r="D7" s="313" t="str">
        <f>Proyecto!$E$7</f>
        <v>Fortalecimiento de la justicia digital</v>
      </c>
      <c r="E7" s="313"/>
      <c r="F7" s="313"/>
      <c r="G7" s="313"/>
      <c r="H7" s="313"/>
      <c r="I7" s="313"/>
      <c r="J7" s="313"/>
      <c r="K7" s="313"/>
      <c r="L7" s="313"/>
      <c r="M7" s="313"/>
      <c r="N7" s="313"/>
      <c r="O7" s="313"/>
      <c r="P7" s="313"/>
      <c r="AE7" s="1"/>
    </row>
    <row r="8" spans="2:31" ht="6.75" customHeight="1" x14ac:dyDescent="0.2">
      <c r="B8" s="5"/>
      <c r="C8" s="5"/>
      <c r="D8" s="6"/>
      <c r="E8" s="6"/>
      <c r="F8" s="6"/>
      <c r="G8" s="6"/>
      <c r="H8" s="6"/>
      <c r="I8" s="6"/>
      <c r="J8" s="6"/>
      <c r="K8" s="6"/>
      <c r="L8" s="6"/>
      <c r="M8" s="6"/>
      <c r="N8" s="6"/>
      <c r="O8" s="6"/>
      <c r="P8" s="6"/>
      <c r="AE8" s="1"/>
    </row>
    <row r="10" spans="2:31" ht="21.95" customHeight="1" x14ac:dyDescent="0.2">
      <c r="B10" s="210" t="s">
        <v>123</v>
      </c>
      <c r="C10" s="210"/>
      <c r="D10" s="210"/>
      <c r="E10" s="210"/>
      <c r="F10" s="210"/>
      <c r="G10" s="210"/>
      <c r="H10" s="210"/>
      <c r="I10" s="210"/>
      <c r="J10" s="210"/>
      <c r="K10" s="210"/>
      <c r="L10" s="210"/>
      <c r="M10" s="210"/>
      <c r="N10" s="210"/>
      <c r="O10" s="210"/>
      <c r="P10" s="210"/>
    </row>
    <row r="11" spans="2:31" ht="21.95" customHeight="1" x14ac:dyDescent="0.2">
      <c r="B11" s="207" t="s">
        <v>124</v>
      </c>
      <c r="C11" s="207"/>
      <c r="D11" s="207"/>
      <c r="E11" s="207"/>
      <c r="F11" s="54" t="s">
        <v>125</v>
      </c>
      <c r="G11" s="207" t="s">
        <v>126</v>
      </c>
      <c r="H11" s="207"/>
      <c r="I11" s="207"/>
      <c r="J11" s="207"/>
      <c r="K11" s="50"/>
      <c r="L11" s="50"/>
      <c r="M11" s="207" t="s">
        <v>127</v>
      </c>
      <c r="N11" s="207"/>
      <c r="O11" s="207"/>
      <c r="P11" s="207"/>
    </row>
    <row r="12" spans="2:31" s="72" customFormat="1" ht="60" customHeight="1" x14ac:dyDescent="0.25">
      <c r="B12" s="211" t="s">
        <v>238</v>
      </c>
      <c r="C12" s="211"/>
      <c r="D12" s="211"/>
      <c r="E12" s="211"/>
      <c r="F12" s="75" t="s">
        <v>119</v>
      </c>
      <c r="G12" s="314" t="s">
        <v>241</v>
      </c>
      <c r="H12" s="315"/>
      <c r="I12" s="315"/>
      <c r="J12" s="316"/>
      <c r="K12" s="99"/>
      <c r="L12" s="99"/>
      <c r="M12" s="257" t="s">
        <v>311</v>
      </c>
      <c r="N12" s="317"/>
      <c r="O12" s="317"/>
      <c r="P12" s="258"/>
      <c r="R12" s="96"/>
      <c r="U12" s="96"/>
      <c r="AE12" s="97"/>
    </row>
    <row r="13" spans="2:31" s="72" customFormat="1" ht="60" customHeight="1" x14ac:dyDescent="0.25">
      <c r="B13" s="211" t="s">
        <v>239</v>
      </c>
      <c r="C13" s="211"/>
      <c r="D13" s="211"/>
      <c r="E13" s="211"/>
      <c r="F13" s="75" t="s">
        <v>119</v>
      </c>
      <c r="G13" s="314" t="s">
        <v>241</v>
      </c>
      <c r="H13" s="315"/>
      <c r="I13" s="315"/>
      <c r="J13" s="316"/>
      <c r="K13" s="99"/>
      <c r="L13" s="99"/>
      <c r="M13" s="257" t="s">
        <v>295</v>
      </c>
      <c r="N13" s="317"/>
      <c r="O13" s="317"/>
      <c r="P13" s="258"/>
      <c r="R13" s="96"/>
      <c r="U13" s="96"/>
      <c r="AE13" s="97"/>
    </row>
    <row r="14" spans="2:31" s="72" customFormat="1" ht="60" customHeight="1" x14ac:dyDescent="0.25">
      <c r="B14" s="211" t="s">
        <v>240</v>
      </c>
      <c r="C14" s="211"/>
      <c r="D14" s="211"/>
      <c r="E14" s="211"/>
      <c r="F14" s="75" t="s">
        <v>119</v>
      </c>
      <c r="G14" s="314" t="s">
        <v>242</v>
      </c>
      <c r="H14" s="315"/>
      <c r="I14" s="315"/>
      <c r="J14" s="316"/>
      <c r="K14" s="99"/>
      <c r="L14" s="99"/>
      <c r="M14" s="257" t="s">
        <v>291</v>
      </c>
      <c r="N14" s="317"/>
      <c r="O14" s="317"/>
      <c r="P14" s="258"/>
      <c r="R14" s="96"/>
      <c r="U14" s="96"/>
      <c r="AE14" s="97"/>
    </row>
    <row r="15" spans="2:31" s="72" customFormat="1" ht="60" customHeight="1" x14ac:dyDescent="0.25">
      <c r="B15" s="211" t="s">
        <v>225</v>
      </c>
      <c r="C15" s="211"/>
      <c r="D15" s="211"/>
      <c r="E15" s="211"/>
      <c r="F15" s="75" t="s">
        <v>119</v>
      </c>
      <c r="G15" s="314" t="s">
        <v>226</v>
      </c>
      <c r="H15" s="315"/>
      <c r="I15" s="315"/>
      <c r="J15" s="316"/>
      <c r="K15" s="99"/>
      <c r="L15" s="99"/>
      <c r="M15" s="257" t="s">
        <v>294</v>
      </c>
      <c r="N15" s="317"/>
      <c r="O15" s="317"/>
      <c r="P15" s="258"/>
      <c r="R15" s="96"/>
      <c r="U15" s="96"/>
      <c r="AE15" s="97"/>
    </row>
    <row r="17" spans="2:16" ht="21.95" customHeight="1" x14ac:dyDescent="0.2">
      <c r="B17" s="210" t="s">
        <v>128</v>
      </c>
      <c r="C17" s="210"/>
      <c r="D17" s="210"/>
      <c r="E17" s="210"/>
      <c r="F17" s="210"/>
      <c r="G17" s="210"/>
      <c r="H17" s="210"/>
      <c r="I17" s="210"/>
      <c r="J17" s="210"/>
      <c r="K17" s="210"/>
      <c r="L17" s="210"/>
      <c r="M17" s="210"/>
      <c r="N17" s="210"/>
      <c r="O17" s="210"/>
      <c r="P17" s="210"/>
    </row>
  </sheetData>
  <mergeCells count="28">
    <mergeCell ref="B15:E15"/>
    <mergeCell ref="G15:J15"/>
    <mergeCell ref="M15:P15"/>
    <mergeCell ref="B17:P17"/>
    <mergeCell ref="B11:E11"/>
    <mergeCell ref="G11:J11"/>
    <mergeCell ref="M11:P11"/>
    <mergeCell ref="B12:E12"/>
    <mergeCell ref="G12:J12"/>
    <mergeCell ref="M12:P12"/>
    <mergeCell ref="B13:E13"/>
    <mergeCell ref="B14:E14"/>
    <mergeCell ref="G13:J13"/>
    <mergeCell ref="G14:J14"/>
    <mergeCell ref="M13:P13"/>
    <mergeCell ref="M14:P14"/>
    <mergeCell ref="D2:J2"/>
    <mergeCell ref="D3:J3"/>
    <mergeCell ref="D4:J4"/>
    <mergeCell ref="D5:J5"/>
    <mergeCell ref="B10:P10"/>
    <mergeCell ref="B2:C5"/>
    <mergeCell ref="M2:P2"/>
    <mergeCell ref="M3:P3"/>
    <mergeCell ref="M4:P4"/>
    <mergeCell ref="M5:P5"/>
    <mergeCell ref="B7:C7"/>
    <mergeCell ref="D7:P7"/>
  </mergeCells>
  <conditionalFormatting sqref="F12:F15">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18:P65504 O9:P9 O16:P16 G16:M16 G18:M65504 G9:M9 W9:AC65504 Q9:U65504">
      <formula1>1</formula1>
      <formula2>5</formula2>
    </dataValidation>
    <dataValidation type="list" allowBlank="1" showInputMessage="1" showErrorMessage="1" sqref="F12:F15">
      <formula1>$T$2:$T$5</formula1>
    </dataValidation>
  </dataValidations>
  <printOptions horizontalCentered="1"/>
  <pageMargins left="0.39370078740157483" right="0.39370078740157483" top="0.74803149606299213" bottom="0.74803149606299213" header="0.31496062992125984" footer="0.31496062992125984"/>
  <pageSetup paperSize="5" scale="90" fitToHeight="0" orientation="landscape" r:id="rId1"/>
  <headerFooter>
    <oddHeader>&amp;A</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G10" sqref="G10"/>
    </sheetView>
  </sheetViews>
  <sheetFormatPr baseColWidth="10" defaultColWidth="11.42578125"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42578125" customWidth="1"/>
    <col min="7" max="7" width="12.85546875" bestFit="1" customWidth="1"/>
    <col min="8" max="8" width="2" customWidth="1"/>
    <col min="9" max="9" width="14.42578125" bestFit="1" customWidth="1"/>
    <col min="10" max="10" width="1.42578125" customWidth="1"/>
    <col min="11" max="11" width="20.42578125" bestFit="1" customWidth="1"/>
    <col min="12" max="12" width="3" customWidth="1"/>
    <col min="13" max="13" width="29.140625" bestFit="1" customWidth="1"/>
    <col min="14" max="14" width="2.42578125" customWidth="1"/>
    <col min="15" max="15" width="19.140625" bestFit="1" customWidth="1"/>
    <col min="16" max="16" width="5" customWidth="1"/>
  </cols>
  <sheetData>
    <row r="4" spans="1:17" x14ac:dyDescent="0.2">
      <c r="A4" s="12" t="s">
        <v>129</v>
      </c>
      <c r="C4" s="12" t="s">
        <v>130</v>
      </c>
      <c r="E4" s="12" t="s">
        <v>131</v>
      </c>
      <c r="G4" s="12" t="s">
        <v>132</v>
      </c>
      <c r="I4" s="12" t="s">
        <v>133</v>
      </c>
      <c r="K4" s="12" t="s">
        <v>134</v>
      </c>
      <c r="M4" s="12"/>
      <c r="O4" s="12" t="s">
        <v>135</v>
      </c>
      <c r="Q4" s="12" t="s">
        <v>34</v>
      </c>
    </row>
    <row r="5" spans="1:17" x14ac:dyDescent="0.2">
      <c r="A5" t="s">
        <v>26</v>
      </c>
      <c r="C5" s="11" t="s">
        <v>37</v>
      </c>
      <c r="E5" s="11" t="s">
        <v>40</v>
      </c>
      <c r="G5" s="11" t="s">
        <v>59</v>
      </c>
      <c r="I5" s="11" t="s">
        <v>60</v>
      </c>
      <c r="K5" s="11" t="s">
        <v>77</v>
      </c>
      <c r="M5" t="s">
        <v>136</v>
      </c>
      <c r="O5" s="11" t="s">
        <v>137</v>
      </c>
      <c r="Q5" t="s">
        <v>138</v>
      </c>
    </row>
    <row r="6" spans="1:17" x14ac:dyDescent="0.2">
      <c r="A6" t="s">
        <v>27</v>
      </c>
      <c r="C6" s="11" t="s">
        <v>139</v>
      </c>
      <c r="E6" s="11" t="s">
        <v>140</v>
      </c>
      <c r="G6" s="11" t="s">
        <v>61</v>
      </c>
      <c r="I6" s="11" t="s">
        <v>78</v>
      </c>
      <c r="K6" s="11" t="s">
        <v>79</v>
      </c>
      <c r="M6" t="s">
        <v>46</v>
      </c>
      <c r="O6" s="11" t="s">
        <v>141</v>
      </c>
      <c r="Q6" t="s">
        <v>142</v>
      </c>
    </row>
    <row r="7" spans="1:17" x14ac:dyDescent="0.2">
      <c r="C7" s="11" t="s">
        <v>143</v>
      </c>
      <c r="G7" s="11" t="s">
        <v>144</v>
      </c>
      <c r="K7" s="11" t="s">
        <v>145</v>
      </c>
      <c r="O7" s="11" t="s">
        <v>146</v>
      </c>
      <c r="Q7" t="s">
        <v>147</v>
      </c>
    </row>
    <row r="8" spans="1:17" x14ac:dyDescent="0.2">
      <c r="G8" s="11" t="s">
        <v>157</v>
      </c>
      <c r="O8" s="11" t="s">
        <v>88</v>
      </c>
      <c r="Q8" t="s">
        <v>39</v>
      </c>
    </row>
    <row r="9" spans="1:17" x14ac:dyDescent="0.2">
      <c r="G9" s="11" t="s">
        <v>247</v>
      </c>
      <c r="O9" s="11" t="s">
        <v>148</v>
      </c>
      <c r="Q9" t="s">
        <v>149</v>
      </c>
    </row>
    <row r="10" spans="1:17" x14ac:dyDescent="0.2">
      <c r="O10" s="11" t="s">
        <v>150</v>
      </c>
      <c r="Q10" t="s">
        <v>151</v>
      </c>
    </row>
    <row r="11" spans="1:17" x14ac:dyDescent="0.2">
      <c r="O11" s="11" t="s">
        <v>152</v>
      </c>
      <c r="Q11" t="s">
        <v>153</v>
      </c>
    </row>
    <row r="12" spans="1:17" x14ac:dyDescent="0.2">
      <c r="Q12" t="s">
        <v>154</v>
      </c>
    </row>
    <row r="14" spans="1:17" x14ac:dyDescent="0.2">
      <c r="Q14" s="12" t="s">
        <v>155</v>
      </c>
    </row>
    <row r="15" spans="1:17" x14ac:dyDescent="0.2">
      <c r="Q15" t="s">
        <v>138</v>
      </c>
    </row>
    <row r="16" spans="1:17" x14ac:dyDescent="0.2">
      <c r="Q16" t="s">
        <v>142</v>
      </c>
    </row>
    <row r="17" spans="17:17" x14ac:dyDescent="0.2">
      <c r="Q17" t="s">
        <v>147</v>
      </c>
    </row>
    <row r="18" spans="17:17" x14ac:dyDescent="0.2">
      <c r="Q18" t="s">
        <v>39</v>
      </c>
    </row>
    <row r="19" spans="17:17" x14ac:dyDescent="0.2">
      <c r="Q19" t="s">
        <v>149</v>
      </c>
    </row>
    <row r="20" spans="17:17" x14ac:dyDescent="0.2">
      <c r="Q20" t="s">
        <v>151</v>
      </c>
    </row>
    <row r="21" spans="17:17" x14ac:dyDescent="0.2">
      <c r="Q21" t="s">
        <v>153</v>
      </c>
    </row>
    <row r="22" spans="17:17" x14ac:dyDescent="0.2">
      <c r="Q22" t="s">
        <v>154</v>
      </c>
    </row>
    <row r="23" spans="17:17" x14ac:dyDescent="0.2">
      <c r="Q23" s="11" t="s">
        <v>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zoomScale="80" zoomScaleNormal="80" workbookViewId="0">
      <selection activeCell="D7" sqref="D7:P7"/>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4" customWidth="1"/>
    <col min="19" max="19" width="1" style="1" customWidth="1"/>
    <col min="20" max="20" width="1.42578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175"/>
      <c r="C2" s="176"/>
      <c r="D2" s="177" t="s">
        <v>0</v>
      </c>
      <c r="E2" s="178"/>
      <c r="F2" s="178"/>
      <c r="G2" s="178"/>
      <c r="H2" s="178"/>
      <c r="I2" s="178"/>
      <c r="J2" s="179"/>
      <c r="K2" s="165" t="s">
        <v>1</v>
      </c>
      <c r="L2" s="205"/>
      <c r="M2" s="165" t="str">
        <f>Proyecto!K2</f>
        <v>Código: GC-F-015</v>
      </c>
      <c r="N2" s="200"/>
      <c r="O2" s="200"/>
      <c r="P2" s="166"/>
      <c r="S2" s="4"/>
      <c r="T2" s="4"/>
      <c r="U2" s="8"/>
    </row>
    <row r="3" spans="2:31" ht="23.25" customHeight="1" x14ac:dyDescent="0.2">
      <c r="B3" s="171"/>
      <c r="C3" s="172"/>
      <c r="D3" s="180" t="s">
        <v>2</v>
      </c>
      <c r="E3" s="181"/>
      <c r="F3" s="181"/>
      <c r="G3" s="181"/>
      <c r="H3" s="181"/>
      <c r="I3" s="181"/>
      <c r="J3" s="182"/>
      <c r="K3" s="167" t="s">
        <v>3</v>
      </c>
      <c r="L3" s="206"/>
      <c r="M3" s="201" t="str">
        <f>Proyecto!K3</f>
        <v>Fecha: 17 de septiembre de 2014</v>
      </c>
      <c r="N3" s="202"/>
      <c r="O3" s="202"/>
      <c r="P3" s="203"/>
      <c r="S3" s="4"/>
      <c r="T3" s="4"/>
      <c r="U3" s="8"/>
    </row>
    <row r="4" spans="2:31" ht="24" customHeight="1" x14ac:dyDescent="0.2">
      <c r="B4" s="171"/>
      <c r="C4" s="172"/>
      <c r="D4" s="180" t="s">
        <v>4</v>
      </c>
      <c r="E4" s="181"/>
      <c r="F4" s="181"/>
      <c r="G4" s="181"/>
      <c r="H4" s="181"/>
      <c r="I4" s="181"/>
      <c r="J4" s="182"/>
      <c r="K4" s="167" t="s">
        <v>5</v>
      </c>
      <c r="L4" s="206"/>
      <c r="M4" s="167" t="str">
        <f>Proyecto!K4</f>
        <v>Versión 001</v>
      </c>
      <c r="N4" s="204"/>
      <c r="O4" s="204"/>
      <c r="P4" s="168"/>
      <c r="U4" s="8"/>
    </row>
    <row r="5" spans="2:31" ht="22.5" customHeight="1" thickBot="1" x14ac:dyDescent="0.25">
      <c r="B5" s="173"/>
      <c r="C5" s="174"/>
      <c r="D5" s="183" t="s">
        <v>6</v>
      </c>
      <c r="E5" s="184"/>
      <c r="F5" s="184"/>
      <c r="G5" s="184"/>
      <c r="H5" s="184"/>
      <c r="I5" s="184"/>
      <c r="J5" s="185"/>
      <c r="K5" s="169" t="s">
        <v>20</v>
      </c>
      <c r="L5" s="199"/>
      <c r="M5" s="190" t="s">
        <v>21</v>
      </c>
      <c r="N5" s="191"/>
      <c r="O5" s="191"/>
      <c r="P5" s="192"/>
    </row>
    <row r="6" spans="2:31" ht="5.25" customHeight="1" x14ac:dyDescent="0.2">
      <c r="B6" s="15"/>
      <c r="C6" s="15"/>
      <c r="D6" s="15"/>
      <c r="E6" s="15"/>
      <c r="F6" s="15"/>
      <c r="G6" s="15"/>
      <c r="H6" s="15"/>
      <c r="I6" s="15"/>
      <c r="J6" s="15"/>
      <c r="K6" s="15"/>
      <c r="L6" s="15"/>
      <c r="M6" s="15"/>
      <c r="N6" s="15"/>
      <c r="O6" s="15"/>
      <c r="P6" s="15"/>
    </row>
    <row r="7" spans="2:31" ht="33.75" customHeight="1" x14ac:dyDescent="0.2">
      <c r="B7" s="164" t="s">
        <v>8</v>
      </c>
      <c r="C7" s="164"/>
      <c r="D7" s="193" t="str">
        <f>+Proyecto!E7</f>
        <v>Fortalecimiento de la justicia digital</v>
      </c>
      <c r="E7" s="193"/>
      <c r="F7" s="193"/>
      <c r="G7" s="193"/>
      <c r="H7" s="193"/>
      <c r="I7" s="193"/>
      <c r="J7" s="193"/>
      <c r="K7" s="193"/>
      <c r="L7" s="193"/>
      <c r="M7" s="193"/>
      <c r="N7" s="193"/>
      <c r="O7" s="193"/>
      <c r="P7" s="193"/>
      <c r="AE7" s="1"/>
    </row>
    <row r="8" spans="2:31" ht="6.75" customHeight="1" x14ac:dyDescent="0.2">
      <c r="B8" s="5"/>
      <c r="C8" s="5"/>
      <c r="D8" s="66"/>
      <c r="E8" s="66"/>
      <c r="F8" s="66"/>
      <c r="G8" s="66"/>
      <c r="H8" s="66"/>
      <c r="I8" s="66"/>
      <c r="J8" s="66"/>
      <c r="K8" s="66"/>
      <c r="L8" s="66"/>
      <c r="M8" s="66"/>
      <c r="N8" s="66"/>
      <c r="O8" s="66"/>
      <c r="P8" s="66"/>
      <c r="AE8" s="1"/>
    </row>
    <row r="9" spans="2:31" ht="39.75" customHeight="1" x14ac:dyDescent="0.2">
      <c r="B9" s="197" t="s">
        <v>22</v>
      </c>
      <c r="C9" s="198"/>
      <c r="D9" s="194" t="s">
        <v>162</v>
      </c>
      <c r="E9" s="195"/>
      <c r="F9" s="195"/>
      <c r="G9" s="195"/>
      <c r="H9" s="195"/>
      <c r="I9" s="195"/>
      <c r="J9" s="195"/>
      <c r="K9" s="195"/>
      <c r="L9" s="195"/>
      <c r="M9" s="195"/>
      <c r="N9" s="195"/>
      <c r="O9" s="195"/>
      <c r="P9" s="196"/>
      <c r="AE9" s="1"/>
    </row>
    <row r="10" spans="2:31" customFormat="1" ht="7.5" customHeight="1" x14ac:dyDescent="0.2">
      <c r="D10" s="67"/>
      <c r="E10" s="67"/>
      <c r="F10" s="67"/>
      <c r="G10" s="67"/>
      <c r="H10" s="67"/>
      <c r="I10" s="67"/>
      <c r="J10" s="67"/>
      <c r="K10" s="67"/>
      <c r="L10" s="67"/>
      <c r="M10" s="67"/>
      <c r="N10" s="67"/>
      <c r="O10" s="67"/>
      <c r="P10" s="67"/>
    </row>
    <row r="11" spans="2:31" ht="44.25" customHeight="1" x14ac:dyDescent="0.2">
      <c r="B11" s="197" t="s">
        <v>23</v>
      </c>
      <c r="C11" s="198"/>
      <c r="D11" s="194" t="s">
        <v>198</v>
      </c>
      <c r="E11" s="195"/>
      <c r="F11" s="195"/>
      <c r="G11" s="195"/>
      <c r="H11" s="195"/>
      <c r="I11" s="195"/>
      <c r="J11" s="195"/>
      <c r="K11" s="195"/>
      <c r="L11" s="195"/>
      <c r="M11" s="195"/>
      <c r="N11" s="195"/>
      <c r="O11" s="195"/>
      <c r="P11" s="196"/>
      <c r="AE11" s="1"/>
    </row>
    <row r="12" spans="2:31" ht="5.25" customHeight="1" x14ac:dyDescent="0.2">
      <c r="B12" s="7"/>
      <c r="C12" s="7"/>
      <c r="D12" s="57"/>
      <c r="E12" s="57"/>
      <c r="F12" s="57"/>
      <c r="G12" s="57"/>
      <c r="H12" s="57"/>
      <c r="I12" s="57"/>
      <c r="J12" s="57"/>
      <c r="K12" s="57"/>
      <c r="L12" s="57"/>
      <c r="M12" s="57"/>
      <c r="N12" s="57"/>
      <c r="O12" s="57"/>
      <c r="P12" s="57"/>
      <c r="AE12" s="1"/>
    </row>
    <row r="13" spans="2:31" ht="22.5" customHeight="1" x14ac:dyDescent="0.2">
      <c r="B13" s="187" t="s">
        <v>24</v>
      </c>
      <c r="C13" s="187"/>
      <c r="D13" s="54" t="s">
        <v>25</v>
      </c>
      <c r="E13" s="189" t="s">
        <v>164</v>
      </c>
      <c r="F13" s="189"/>
      <c r="G13" s="189"/>
      <c r="H13" s="189"/>
      <c r="I13" s="189"/>
      <c r="J13" s="189"/>
      <c r="K13" s="189"/>
      <c r="L13" s="189"/>
      <c r="M13" s="189"/>
      <c r="N13" s="189"/>
      <c r="O13" s="189"/>
      <c r="P13" s="189"/>
      <c r="AE13" s="1"/>
    </row>
    <row r="14" spans="2:31" ht="44.25" customHeight="1" x14ac:dyDescent="0.2">
      <c r="B14" s="188"/>
      <c r="C14" s="188"/>
      <c r="D14" s="55" t="s">
        <v>26</v>
      </c>
      <c r="E14" s="189"/>
      <c r="F14" s="189"/>
      <c r="G14" s="189"/>
      <c r="H14" s="189"/>
      <c r="I14" s="189"/>
      <c r="J14" s="189"/>
      <c r="K14" s="189"/>
      <c r="L14" s="189"/>
      <c r="M14" s="189"/>
      <c r="N14" s="189"/>
      <c r="O14" s="189"/>
      <c r="P14" s="189"/>
      <c r="AE14" s="1"/>
    </row>
    <row r="15" spans="2:31" ht="10.5" customHeight="1" x14ac:dyDescent="0.2">
      <c r="E15" s="68"/>
      <c r="F15" s="68"/>
      <c r="G15" s="68"/>
      <c r="H15" s="68"/>
      <c r="I15" s="68"/>
      <c r="J15" s="68"/>
      <c r="K15" s="68"/>
      <c r="L15" s="68"/>
      <c r="M15" s="68"/>
      <c r="N15" s="68"/>
      <c r="O15" s="68"/>
      <c r="P15" s="68"/>
    </row>
    <row r="16" spans="2:31" ht="22.5" customHeight="1" x14ac:dyDescent="0.2">
      <c r="B16" s="187" t="s">
        <v>24</v>
      </c>
      <c r="C16" s="187"/>
      <c r="D16" s="54" t="s">
        <v>25</v>
      </c>
      <c r="E16" s="189" t="s">
        <v>167</v>
      </c>
      <c r="F16" s="189"/>
      <c r="G16" s="189"/>
      <c r="H16" s="189"/>
      <c r="I16" s="189"/>
      <c r="J16" s="189"/>
      <c r="K16" s="189"/>
      <c r="L16" s="189"/>
      <c r="M16" s="189"/>
      <c r="N16" s="189"/>
      <c r="O16" s="189"/>
      <c r="P16" s="189"/>
      <c r="AE16" s="1"/>
    </row>
    <row r="17" spans="2:21" s="1" customFormat="1" ht="30.75" customHeight="1" x14ac:dyDescent="0.2">
      <c r="B17" s="188"/>
      <c r="C17" s="188"/>
      <c r="D17" s="55" t="s">
        <v>27</v>
      </c>
      <c r="E17" s="189"/>
      <c r="F17" s="189"/>
      <c r="G17" s="189"/>
      <c r="H17" s="189"/>
      <c r="I17" s="189"/>
      <c r="J17" s="189"/>
      <c r="K17" s="189"/>
      <c r="L17" s="189"/>
      <c r="M17" s="189"/>
      <c r="N17" s="189"/>
      <c r="O17" s="189"/>
      <c r="P17" s="189"/>
      <c r="R17" s="4"/>
      <c r="U17" s="4"/>
    </row>
    <row r="18" spans="2:21" ht="9" customHeight="1" x14ac:dyDescent="0.2">
      <c r="E18" s="68"/>
      <c r="F18" s="68"/>
      <c r="G18" s="68"/>
      <c r="H18" s="68"/>
      <c r="I18" s="68"/>
      <c r="J18" s="68"/>
      <c r="K18" s="68"/>
      <c r="L18" s="68"/>
      <c r="M18" s="68"/>
      <c r="N18" s="68"/>
      <c r="O18" s="68"/>
      <c r="P18" s="68"/>
    </row>
    <row r="19" spans="2:21" ht="12" customHeight="1" x14ac:dyDescent="0.2">
      <c r="B19" s="187" t="s">
        <v>24</v>
      </c>
      <c r="C19" s="187"/>
      <c r="D19" s="54" t="s">
        <v>25</v>
      </c>
      <c r="E19" s="189" t="s">
        <v>168</v>
      </c>
      <c r="F19" s="189"/>
      <c r="G19" s="189"/>
      <c r="H19" s="189"/>
      <c r="I19" s="189"/>
      <c r="J19" s="189"/>
      <c r="K19" s="189"/>
      <c r="L19" s="189"/>
      <c r="M19" s="189"/>
      <c r="N19" s="189"/>
      <c r="O19" s="189"/>
      <c r="P19" s="189"/>
    </row>
    <row r="20" spans="2:21" ht="36" customHeight="1" x14ac:dyDescent="0.2">
      <c r="B20" s="188"/>
      <c r="C20" s="188"/>
      <c r="D20" s="55" t="s">
        <v>27</v>
      </c>
      <c r="E20" s="189"/>
      <c r="F20" s="189"/>
      <c r="G20" s="189"/>
      <c r="H20" s="189"/>
      <c r="I20" s="189"/>
      <c r="J20" s="189"/>
      <c r="K20" s="189"/>
      <c r="L20" s="189"/>
      <c r="M20" s="189"/>
      <c r="N20" s="189"/>
      <c r="O20" s="189"/>
      <c r="P20" s="189"/>
    </row>
  </sheetData>
  <mergeCells count="28">
    <mergeCell ref="B2:C2"/>
    <mergeCell ref="B3:C3"/>
    <mergeCell ref="B4:C4"/>
    <mergeCell ref="M2:P2"/>
    <mergeCell ref="M3:P3"/>
    <mergeCell ref="M4:P4"/>
    <mergeCell ref="D2:J2"/>
    <mergeCell ref="K2:L2"/>
    <mergeCell ref="D3:J3"/>
    <mergeCell ref="K3:L3"/>
    <mergeCell ref="D4:J4"/>
    <mergeCell ref="K4:L4"/>
    <mergeCell ref="B19:C20"/>
    <mergeCell ref="E19:P20"/>
    <mergeCell ref="B16:C17"/>
    <mergeCell ref="E16:P17"/>
    <mergeCell ref="M5:P5"/>
    <mergeCell ref="D7:P7"/>
    <mergeCell ref="B5:C5"/>
    <mergeCell ref="D11:P11"/>
    <mergeCell ref="D9:P9"/>
    <mergeCell ref="B7:C7"/>
    <mergeCell ref="B11:C11"/>
    <mergeCell ref="B9:C9"/>
    <mergeCell ref="E13:P14"/>
    <mergeCell ref="B13:C14"/>
    <mergeCell ref="D5:J5"/>
    <mergeCell ref="K5:L5"/>
  </mergeCells>
  <dataValidations count="1">
    <dataValidation type="whole" allowBlank="1" showInputMessage="1" showErrorMessage="1" sqref="O21:P65470 W18:AC65470 W15:AC15 G15:M15 O15:U15 Q19:U65470 G21:M65470 G18:M18 O18:U18">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2"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 D20 D17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zoomScale="90" zoomScaleNormal="90" workbookViewId="0">
      <selection activeCell="D7" sqref="D7:I7"/>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42578125" style="1" customWidth="1"/>
    <col min="14" max="14" width="1.7109375" style="10"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ht="26.25" customHeight="1" thickBot="1" x14ac:dyDescent="0.25">
      <c r="B2" s="175"/>
      <c r="C2" s="176"/>
      <c r="D2" s="212" t="s">
        <v>0</v>
      </c>
      <c r="E2" s="213"/>
      <c r="F2" s="213"/>
      <c r="G2" s="213"/>
      <c r="H2" s="214"/>
      <c r="I2" s="25" t="str">
        <f>Proyecto!K2</f>
        <v>Código: GC-F-015</v>
      </c>
      <c r="J2" s="10"/>
      <c r="K2" s="10"/>
      <c r="L2" s="10"/>
      <c r="N2" s="1"/>
      <c r="T2" s="2"/>
      <c r="X2" s="1"/>
    </row>
    <row r="3" spans="2:24" ht="23.25" customHeight="1" thickBot="1" x14ac:dyDescent="0.25">
      <c r="B3" s="171"/>
      <c r="C3" s="172"/>
      <c r="D3" s="212" t="s">
        <v>2</v>
      </c>
      <c r="E3" s="213"/>
      <c r="F3" s="213"/>
      <c r="G3" s="213"/>
      <c r="H3" s="214"/>
      <c r="I3" s="26" t="str">
        <f>Proyecto!K3</f>
        <v>Fecha: 17 de septiembre de 2014</v>
      </c>
      <c r="J3" s="10"/>
      <c r="K3" s="10"/>
      <c r="L3" s="10"/>
      <c r="N3" s="1"/>
      <c r="T3" s="2"/>
      <c r="X3" s="1"/>
    </row>
    <row r="4" spans="2:24" ht="24" customHeight="1" thickBot="1" x14ac:dyDescent="0.25">
      <c r="B4" s="171"/>
      <c r="C4" s="172"/>
      <c r="D4" s="212" t="s">
        <v>4</v>
      </c>
      <c r="E4" s="213"/>
      <c r="F4" s="213"/>
      <c r="G4" s="213"/>
      <c r="H4" s="214"/>
      <c r="I4" s="26" t="str">
        <f>Proyecto!K4</f>
        <v>Versión 001</v>
      </c>
      <c r="J4" s="10"/>
      <c r="K4" s="10"/>
      <c r="L4" s="10"/>
      <c r="N4" s="1"/>
      <c r="T4" s="2"/>
      <c r="X4" s="1"/>
    </row>
    <row r="5" spans="2:24" ht="22.5" customHeight="1" thickBot="1" x14ac:dyDescent="0.25">
      <c r="B5" s="173"/>
      <c r="C5" s="174"/>
      <c r="D5" s="215" t="s">
        <v>6</v>
      </c>
      <c r="E5" s="216"/>
      <c r="F5" s="216"/>
      <c r="G5" s="216"/>
      <c r="H5" s="217"/>
      <c r="I5" s="27" t="s">
        <v>28</v>
      </c>
      <c r="J5" s="10"/>
      <c r="K5" s="10"/>
      <c r="L5" s="10"/>
      <c r="N5" s="1"/>
      <c r="T5" s="2"/>
      <c r="X5" s="1"/>
    </row>
    <row r="6" spans="2:24" ht="5.25" customHeight="1" x14ac:dyDescent="0.2">
      <c r="B6" s="15"/>
      <c r="C6" s="15"/>
      <c r="D6" s="15"/>
      <c r="E6" s="15"/>
      <c r="F6" s="15"/>
      <c r="G6" s="15"/>
      <c r="H6" s="15"/>
      <c r="I6" s="15"/>
    </row>
    <row r="7" spans="2:24" ht="29.25" customHeight="1" x14ac:dyDescent="0.2">
      <c r="B7" s="164" t="s">
        <v>8</v>
      </c>
      <c r="C7" s="164"/>
      <c r="D7" s="193" t="str">
        <f>Proyecto!$E$7</f>
        <v>Fortalecimiento de la justicia digital</v>
      </c>
      <c r="E7" s="193"/>
      <c r="F7" s="193"/>
      <c r="G7" s="193"/>
      <c r="H7" s="193"/>
      <c r="I7" s="193"/>
      <c r="X7" s="1"/>
    </row>
    <row r="8" spans="2:24" ht="10.5" customHeight="1" x14ac:dyDescent="0.2">
      <c r="B8" s="7"/>
      <c r="C8" s="7"/>
      <c r="D8" s="3"/>
      <c r="E8" s="3"/>
      <c r="F8" s="3"/>
      <c r="G8" s="3"/>
      <c r="H8" s="3"/>
      <c r="I8" s="3"/>
      <c r="X8" s="1"/>
    </row>
    <row r="9" spans="2:24" ht="18.75" customHeight="1" x14ac:dyDescent="0.2">
      <c r="B9" s="210" t="s">
        <v>29</v>
      </c>
      <c r="C9" s="210"/>
      <c r="D9" s="210"/>
      <c r="E9" s="210"/>
      <c r="F9" s="210"/>
      <c r="G9" s="210"/>
      <c r="H9" s="210"/>
      <c r="I9" s="210"/>
      <c r="X9" s="1"/>
    </row>
    <row r="10" spans="2:24" ht="40.5" customHeight="1" x14ac:dyDescent="0.2">
      <c r="B10" s="207" t="s">
        <v>30</v>
      </c>
      <c r="C10" s="207"/>
      <c r="D10" s="211" t="s">
        <v>31</v>
      </c>
      <c r="E10" s="211"/>
      <c r="F10" s="211"/>
      <c r="G10" s="211"/>
      <c r="H10" s="211"/>
      <c r="I10" s="211"/>
      <c r="X10" s="1"/>
    </row>
    <row r="11" spans="2:24" ht="22.5" customHeight="1" x14ac:dyDescent="0.2">
      <c r="B11" s="207" t="s">
        <v>25</v>
      </c>
      <c r="C11" s="207"/>
      <c r="D11" s="207" t="s">
        <v>32</v>
      </c>
      <c r="E11" s="207"/>
      <c r="F11" s="54" t="s">
        <v>33</v>
      </c>
      <c r="G11" s="54" t="s">
        <v>34</v>
      </c>
      <c r="H11" s="54" t="s">
        <v>35</v>
      </c>
      <c r="I11" s="54" t="s">
        <v>36</v>
      </c>
      <c r="X11" s="1"/>
    </row>
    <row r="12" spans="2:24" ht="91.5" customHeight="1" x14ac:dyDescent="0.2">
      <c r="B12" s="209" t="s">
        <v>37</v>
      </c>
      <c r="C12" s="209"/>
      <c r="D12" s="209" t="s">
        <v>38</v>
      </c>
      <c r="E12" s="209"/>
      <c r="F12" s="69">
        <v>1</v>
      </c>
      <c r="G12" s="70" t="s">
        <v>39</v>
      </c>
      <c r="H12" s="70" t="s">
        <v>40</v>
      </c>
      <c r="I12" s="70" t="s">
        <v>41</v>
      </c>
      <c r="X12" s="1"/>
    </row>
    <row r="13" spans="2:24" ht="22.5" customHeight="1" x14ac:dyDescent="0.2">
      <c r="B13" s="207" t="s">
        <v>42</v>
      </c>
      <c r="C13" s="207"/>
      <c r="D13" s="208" t="s">
        <v>43</v>
      </c>
      <c r="E13" s="208"/>
      <c r="F13" s="208"/>
      <c r="G13" s="208"/>
      <c r="H13" s="208"/>
      <c r="I13" s="208"/>
      <c r="X13" s="1"/>
    </row>
  </sheetData>
  <mergeCells count="19">
    <mergeCell ref="D2:H2"/>
    <mergeCell ref="D3:H3"/>
    <mergeCell ref="D4:H4"/>
    <mergeCell ref="D5:H5"/>
    <mergeCell ref="B2:C2"/>
    <mergeCell ref="B4:C4"/>
    <mergeCell ref="B5:C5"/>
    <mergeCell ref="B3:C3"/>
    <mergeCell ref="B7:C7"/>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H14:H65488 J14:N65488 P14:V65488">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4"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tocar'!$E$5:$E$6</xm:f>
          </x14:formula1>
          <xm:sqref>H12</xm:sqref>
        </x14:dataValidation>
        <x14:dataValidation type="list" allowBlank="1" showInputMessage="1" showErrorMessage="1">
          <x14:formula1>
            <xm:f>'No tocar'!$C$5:$C$7</xm:f>
          </x14:formula1>
          <xm:sqref>B12:C12</xm:sqref>
        </x14:dataValidation>
        <x14:dataValidation type="list" allowBlank="1" showInputMessage="1" showErrorMessage="1">
          <x14:formula1>
            <xm:f>'No tocar'!$Q$5:$Q$12</xm:f>
          </x14:formula1>
          <xm:sqref>G12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4"/>
  <sheetViews>
    <sheetView showGridLines="0" zoomScale="110" zoomScaleNormal="110" workbookViewId="0">
      <selection activeCell="C16" sqref="C16"/>
    </sheetView>
  </sheetViews>
  <sheetFormatPr baseColWidth="10" defaultColWidth="11.42578125"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4" customWidth="1"/>
    <col min="9" max="9" width="1" style="1" customWidth="1"/>
    <col min="10" max="10" width="1.42578125" style="1" customWidth="1"/>
    <col min="11" max="11" width="1.140625" style="4"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ht="26.25" customHeight="1" thickBot="1" x14ac:dyDescent="0.25">
      <c r="B2" s="34"/>
      <c r="C2" s="227" t="s">
        <v>0</v>
      </c>
      <c r="D2" s="228"/>
      <c r="E2" s="228"/>
      <c r="F2" s="228"/>
      <c r="G2" s="218" t="str">
        <f>Proyecto!K2</f>
        <v>Código: GC-F-015</v>
      </c>
      <c r="H2" s="219"/>
      <c r="I2" s="219"/>
      <c r="J2" s="219"/>
      <c r="K2" s="219"/>
      <c r="L2" s="220"/>
    </row>
    <row r="3" spans="1:21" ht="23.25" customHeight="1" thickBot="1" x14ac:dyDescent="0.25">
      <c r="B3" s="36"/>
      <c r="C3" s="227" t="s">
        <v>2</v>
      </c>
      <c r="D3" s="228"/>
      <c r="E3" s="228"/>
      <c r="F3" s="228"/>
      <c r="G3" s="221" t="str">
        <f>Proyecto!K3</f>
        <v>Fecha: 17 de septiembre de 2014</v>
      </c>
      <c r="H3" s="222"/>
      <c r="I3" s="222"/>
      <c r="J3" s="222"/>
      <c r="K3" s="222"/>
      <c r="L3" s="223"/>
    </row>
    <row r="4" spans="1:21" ht="24" customHeight="1" thickBot="1" x14ac:dyDescent="0.25">
      <c r="B4" s="36"/>
      <c r="C4" s="227" t="s">
        <v>4</v>
      </c>
      <c r="D4" s="228"/>
      <c r="E4" s="228"/>
      <c r="F4" s="228"/>
      <c r="G4" s="224" t="str">
        <f>Proyecto!K4</f>
        <v>Versión 001</v>
      </c>
      <c r="H4" s="225"/>
      <c r="I4" s="225"/>
      <c r="J4" s="225"/>
      <c r="K4" s="225"/>
      <c r="L4" s="226"/>
    </row>
    <row r="5" spans="1:21" ht="22.5" customHeight="1" thickBot="1" x14ac:dyDescent="0.25">
      <c r="B5" s="38"/>
      <c r="C5" s="227" t="s">
        <v>6</v>
      </c>
      <c r="D5" s="228"/>
      <c r="E5" s="228"/>
      <c r="F5" s="228"/>
      <c r="G5" s="221" t="s">
        <v>44</v>
      </c>
      <c r="H5" s="222"/>
      <c r="I5" s="222"/>
      <c r="J5" s="222"/>
      <c r="K5" s="222"/>
      <c r="L5" s="223"/>
    </row>
    <row r="6" spans="1:21" ht="5.25" customHeight="1" x14ac:dyDescent="0.2">
      <c r="A6" s="4" t="str">
        <f>Proyecto!$E$7</f>
        <v>Fortalecimiento de la justicia digital</v>
      </c>
      <c r="B6" s="15"/>
      <c r="C6" s="15"/>
      <c r="D6" s="15"/>
      <c r="E6" s="15"/>
      <c r="F6" s="15"/>
    </row>
    <row r="7" spans="1:21" ht="29.25" customHeight="1" x14ac:dyDescent="0.2">
      <c r="B7" s="53" t="s">
        <v>8</v>
      </c>
      <c r="C7" s="193" t="str">
        <f>Proyecto!$E$7</f>
        <v>Fortalecimiento de la justicia digital</v>
      </c>
      <c r="D7" s="193"/>
      <c r="E7" s="193"/>
      <c r="F7" s="193"/>
      <c r="U7" s="1"/>
    </row>
    <row r="10" spans="1:21" ht="18" customHeight="1" x14ac:dyDescent="0.2">
      <c r="B10" s="53" t="s">
        <v>45</v>
      </c>
      <c r="C10" s="75" t="s">
        <v>46</v>
      </c>
    </row>
    <row r="11" spans="1:21" ht="6" customHeight="1" x14ac:dyDescent="0.2">
      <c r="C11" s="72"/>
    </row>
    <row r="12" spans="1:21" ht="18" customHeight="1" x14ac:dyDescent="0.2">
      <c r="B12" s="53" t="s">
        <v>47</v>
      </c>
      <c r="C12" s="71"/>
    </row>
    <row r="13" spans="1:21" ht="6" customHeight="1" x14ac:dyDescent="0.2">
      <c r="C13" s="72"/>
    </row>
    <row r="14" spans="1:21" ht="18" customHeight="1" x14ac:dyDescent="0.2">
      <c r="B14" s="53" t="s">
        <v>48</v>
      </c>
      <c r="C14" s="73"/>
    </row>
    <row r="15" spans="1:21" ht="6" customHeight="1" x14ac:dyDescent="0.2">
      <c r="C15" s="72"/>
    </row>
    <row r="16" spans="1:21" ht="18" customHeight="1" x14ac:dyDescent="0.2">
      <c r="B16" s="53" t="s">
        <v>49</v>
      </c>
      <c r="C16" s="74">
        <v>500000000</v>
      </c>
    </row>
    <row r="17" spans="2:3" ht="6" customHeight="1" x14ac:dyDescent="0.2">
      <c r="C17" s="72"/>
    </row>
    <row r="18" spans="2:3" ht="18" customHeight="1" x14ac:dyDescent="0.2">
      <c r="B18" s="53" t="s">
        <v>50</v>
      </c>
      <c r="C18" s="74"/>
    </row>
    <row r="19" spans="2:3" ht="6" customHeight="1" x14ac:dyDescent="0.2">
      <c r="C19" s="72"/>
    </row>
    <row r="20" spans="2:3" ht="18" customHeight="1" x14ac:dyDescent="0.2">
      <c r="B20" s="53" t="s">
        <v>51</v>
      </c>
      <c r="C20" s="74"/>
    </row>
    <row r="21" spans="2:3" ht="15.75" x14ac:dyDescent="0.2">
      <c r="C21" s="72"/>
    </row>
    <row r="22" spans="2:3" ht="15.75" x14ac:dyDescent="0.2">
      <c r="C22" s="72"/>
    </row>
    <row r="24" spans="2:3" x14ac:dyDescent="0.2">
      <c r="C24" s="60"/>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tocar'!$M$5:$M$6</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5"/>
  <sheetViews>
    <sheetView showGridLines="0" topLeftCell="A5" zoomScale="70" zoomScaleNormal="70" workbookViewId="0">
      <selection activeCell="D21" sqref="D21"/>
    </sheetView>
  </sheetViews>
  <sheetFormatPr baseColWidth="10" defaultColWidth="11.42578125" defaultRowHeight="12" x14ac:dyDescent="0.2"/>
  <cols>
    <col min="1" max="1" width="2.42578125" style="1" customWidth="1"/>
    <col min="2" max="2" width="34.28515625" style="1" customWidth="1"/>
    <col min="3" max="3" width="31.7109375" style="1" customWidth="1"/>
    <col min="4" max="4" width="83.140625" style="1" customWidth="1"/>
    <col min="5" max="5" width="16.85546875" style="1" customWidth="1"/>
    <col min="6" max="6" width="5.7109375" style="1" customWidth="1"/>
    <col min="7" max="7" width="49.85546875" style="1" customWidth="1"/>
    <col min="8" max="8" width="7.7109375" style="1" customWidth="1"/>
    <col min="9" max="9" width="0.7109375" style="4" customWidth="1"/>
    <col min="10" max="10" width="1" style="1" customWidth="1"/>
    <col min="11" max="11" width="1.42578125" style="1" customWidth="1"/>
    <col min="12" max="12" width="1.140625" style="4"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ht="26.25" customHeight="1" thickBot="1" x14ac:dyDescent="0.25">
      <c r="B2" s="28"/>
      <c r="C2" s="215" t="s">
        <v>0</v>
      </c>
      <c r="D2" s="216"/>
      <c r="E2" s="216"/>
      <c r="F2" s="217"/>
      <c r="G2" s="25" t="str">
        <f>Proyecto!K2</f>
        <v>Código: GC-F-015</v>
      </c>
      <c r="H2" s="4"/>
      <c r="J2" s="8"/>
      <c r="L2" s="1"/>
      <c r="T2" s="2"/>
      <c r="V2" s="1"/>
    </row>
    <row r="3" spans="2:22" ht="23.25" customHeight="1" thickBot="1" x14ac:dyDescent="0.25">
      <c r="B3" s="29"/>
      <c r="C3" s="215" t="s">
        <v>2</v>
      </c>
      <c r="D3" s="216"/>
      <c r="E3" s="216"/>
      <c r="F3" s="217"/>
      <c r="G3" s="26" t="str">
        <f>Proyecto!K3</f>
        <v>Fecha: 17 de septiembre de 2014</v>
      </c>
      <c r="H3" s="4"/>
      <c r="J3" s="8"/>
      <c r="L3" s="1"/>
      <c r="T3" s="2"/>
      <c r="V3" s="1"/>
    </row>
    <row r="4" spans="2:22" ht="24" customHeight="1" thickBot="1" x14ac:dyDescent="0.25">
      <c r="B4" s="29"/>
      <c r="C4" s="215" t="s">
        <v>4</v>
      </c>
      <c r="D4" s="216"/>
      <c r="E4" s="216"/>
      <c r="F4" s="217"/>
      <c r="G4" s="26" t="str">
        <f>Proyecto!K4</f>
        <v>Versión 001</v>
      </c>
      <c r="I4" s="1"/>
      <c r="J4" s="8"/>
      <c r="L4" s="1"/>
      <c r="T4" s="2"/>
      <c r="V4" s="1"/>
    </row>
    <row r="5" spans="2:22" ht="22.5" customHeight="1" thickBot="1" x14ac:dyDescent="0.25">
      <c r="B5" s="30"/>
      <c r="C5" s="215" t="s">
        <v>6</v>
      </c>
      <c r="D5" s="216"/>
      <c r="E5" s="216"/>
      <c r="F5" s="217"/>
      <c r="G5" s="27" t="s">
        <v>52</v>
      </c>
      <c r="I5" s="1"/>
      <c r="J5" s="4"/>
      <c r="L5" s="1"/>
      <c r="T5" s="2"/>
      <c r="V5" s="1"/>
    </row>
    <row r="6" spans="2:22" ht="5.25" customHeight="1" x14ac:dyDescent="0.2">
      <c r="B6" s="15"/>
      <c r="C6" s="15"/>
      <c r="D6" s="15"/>
      <c r="E6" s="15"/>
      <c r="F6" s="15"/>
      <c r="G6" s="15"/>
    </row>
    <row r="7" spans="2:22" ht="29.25" customHeight="1" x14ac:dyDescent="0.2">
      <c r="B7" s="53" t="s">
        <v>8</v>
      </c>
      <c r="C7" s="229" t="str">
        <f>Proyecto!$E$7</f>
        <v>Fortalecimiento de la justicia digital</v>
      </c>
      <c r="D7" s="230"/>
      <c r="E7" s="230"/>
      <c r="F7" s="230"/>
      <c r="G7" s="231"/>
      <c r="V7" s="1"/>
    </row>
    <row r="9" spans="2:22" ht="18" customHeight="1" x14ac:dyDescent="0.2">
      <c r="B9" s="210" t="s">
        <v>53</v>
      </c>
      <c r="C9" s="210"/>
      <c r="D9" s="210"/>
      <c r="E9" s="210"/>
      <c r="F9" s="210"/>
      <c r="G9" s="210"/>
    </row>
    <row r="10" spans="2:22" customFormat="1" ht="15" customHeight="1" x14ac:dyDescent="0.2"/>
    <row r="11" spans="2:22" ht="27.75" customHeight="1" x14ac:dyDescent="0.2">
      <c r="B11" s="54" t="s">
        <v>54</v>
      </c>
      <c r="C11" s="54" t="s">
        <v>55</v>
      </c>
      <c r="D11" s="54" t="s">
        <v>56</v>
      </c>
      <c r="E11" s="54" t="s">
        <v>57</v>
      </c>
      <c r="F11" s="210" t="s">
        <v>58</v>
      </c>
      <c r="G11" s="210"/>
    </row>
    <row r="12" spans="2:22" ht="77.25" customHeight="1" x14ac:dyDescent="0.2">
      <c r="B12" s="71" t="s">
        <v>59</v>
      </c>
      <c r="C12" s="71" t="s">
        <v>166</v>
      </c>
      <c r="D12" s="76" t="s">
        <v>158</v>
      </c>
      <c r="E12" s="71" t="s">
        <v>60</v>
      </c>
      <c r="F12" s="211" t="s">
        <v>243</v>
      </c>
      <c r="G12" s="211"/>
    </row>
    <row r="13" spans="2:22" ht="140.25" customHeight="1" x14ac:dyDescent="0.2">
      <c r="B13" s="71" t="s">
        <v>61</v>
      </c>
      <c r="C13" s="71" t="s">
        <v>165</v>
      </c>
      <c r="D13" s="76" t="s">
        <v>159</v>
      </c>
      <c r="E13" s="71" t="s">
        <v>60</v>
      </c>
      <c r="F13" s="211" t="s">
        <v>244</v>
      </c>
      <c r="G13" s="211"/>
    </row>
    <row r="14" spans="2:22" ht="68.25" customHeight="1" x14ac:dyDescent="0.2">
      <c r="B14" s="71" t="s">
        <v>62</v>
      </c>
      <c r="C14" s="71" t="s">
        <v>287</v>
      </c>
      <c r="D14" s="76" t="s">
        <v>161</v>
      </c>
      <c r="E14" s="71" t="s">
        <v>60</v>
      </c>
      <c r="F14" s="211" t="s">
        <v>245</v>
      </c>
      <c r="G14" s="211"/>
    </row>
    <row r="15" spans="2:22" ht="72" customHeight="1" x14ac:dyDescent="0.2">
      <c r="B15" s="71" t="s">
        <v>157</v>
      </c>
      <c r="C15" s="71" t="s">
        <v>172</v>
      </c>
      <c r="D15" s="76" t="s">
        <v>160</v>
      </c>
      <c r="E15" s="71" t="s">
        <v>60</v>
      </c>
      <c r="F15" s="211" t="s">
        <v>246</v>
      </c>
      <c r="G15" s="211"/>
    </row>
  </sheetData>
  <mergeCells count="11">
    <mergeCell ref="F15:G15"/>
    <mergeCell ref="F12:G12"/>
    <mergeCell ref="F13:G13"/>
    <mergeCell ref="F14:G14"/>
    <mergeCell ref="C2:F2"/>
    <mergeCell ref="C3:F3"/>
    <mergeCell ref="C4:F4"/>
    <mergeCell ref="C5:F5"/>
    <mergeCell ref="F11:G11"/>
    <mergeCell ref="C7:G7"/>
    <mergeCell ref="B9:G9"/>
  </mergeCells>
  <dataValidations count="1">
    <dataValidation type="whole" allowBlank="1" showInputMessage="1" showErrorMessage="1" sqref="E8:G8 N8:T65484 H8:L65484 E16:G65484">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67"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tocar'!$G$5:$G$7</xm:f>
          </x14:formula1>
          <xm:sqref>B12:B14</xm:sqref>
        </x14:dataValidation>
        <x14:dataValidation type="list" allowBlank="1" showInputMessage="1" showErrorMessage="1">
          <x14:formula1>
            <xm:f>'No tocar'!$I$5:$I$6</xm:f>
          </x14:formula1>
          <xm:sqref>E12:E15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A1:J29"/>
  <sheetViews>
    <sheetView topLeftCell="A7" zoomScale="80" zoomScaleNormal="80" workbookViewId="0">
      <selection activeCell="B16" sqref="B16"/>
    </sheetView>
  </sheetViews>
  <sheetFormatPr baseColWidth="10" defaultColWidth="11.42578125" defaultRowHeight="12.75" x14ac:dyDescent="0.2"/>
  <cols>
    <col min="1" max="1" width="5" style="31" customWidth="1"/>
    <col min="2" max="2" width="38.28515625" style="31" customWidth="1"/>
    <col min="3" max="3" width="25" style="31" customWidth="1"/>
    <col min="4" max="4" width="11.42578125" style="31"/>
    <col min="5" max="5" width="40.42578125" style="31" customWidth="1"/>
    <col min="6" max="6" width="20.7109375" style="31" customWidth="1"/>
    <col min="7" max="7" width="25.42578125" style="31" customWidth="1"/>
    <col min="8" max="8" width="15" style="31" customWidth="1"/>
    <col min="9" max="16384" width="11.42578125" style="31"/>
  </cols>
  <sheetData>
    <row r="1" spans="1:10" ht="13.5" thickBot="1" x14ac:dyDescent="0.25"/>
    <row r="2" spans="1:10" ht="18" customHeight="1" thickBot="1" x14ac:dyDescent="0.25">
      <c r="B2" s="34"/>
      <c r="C2" s="227" t="s">
        <v>0</v>
      </c>
      <c r="D2" s="228"/>
      <c r="E2" s="228"/>
      <c r="F2" s="228"/>
      <c r="G2" s="218" t="str">
        <f>Proyecto!K2</f>
        <v>Código: GC-F-015</v>
      </c>
      <c r="H2" s="220"/>
    </row>
    <row r="3" spans="1:10" ht="19.5" customHeight="1" thickBot="1" x14ac:dyDescent="0.25">
      <c r="B3" s="36"/>
      <c r="C3" s="227" t="s">
        <v>2</v>
      </c>
      <c r="D3" s="228"/>
      <c r="E3" s="228"/>
      <c r="F3" s="228"/>
      <c r="G3" s="221" t="str">
        <f>Proyecto!K3</f>
        <v>Fecha: 17 de septiembre de 2014</v>
      </c>
      <c r="H3" s="223"/>
    </row>
    <row r="4" spans="1:10" ht="19.5" customHeight="1" thickBot="1" x14ac:dyDescent="0.25">
      <c r="B4" s="36"/>
      <c r="C4" s="227" t="s">
        <v>4</v>
      </c>
      <c r="D4" s="228"/>
      <c r="E4" s="228"/>
      <c r="F4" s="228"/>
      <c r="G4" s="224" t="str">
        <f>Proyecto!K4</f>
        <v>Versión 001</v>
      </c>
      <c r="H4" s="226"/>
    </row>
    <row r="5" spans="1:10" ht="21.75" customHeight="1" thickBot="1" x14ac:dyDescent="0.25">
      <c r="B5" s="38"/>
      <c r="C5" s="227" t="s">
        <v>6</v>
      </c>
      <c r="D5" s="228"/>
      <c r="E5" s="228"/>
      <c r="F5" s="228"/>
      <c r="G5" s="221" t="s">
        <v>63</v>
      </c>
      <c r="H5" s="223"/>
    </row>
    <row r="6" spans="1:10" ht="21" customHeight="1" x14ac:dyDescent="0.2"/>
    <row r="7" spans="1:10" ht="22.5" customHeight="1" x14ac:dyDescent="0.2">
      <c r="B7" s="232" t="s">
        <v>64</v>
      </c>
      <c r="C7" s="233"/>
      <c r="D7" s="233"/>
      <c r="E7" s="233"/>
      <c r="F7" s="233"/>
      <c r="G7" s="233"/>
      <c r="H7" s="233"/>
    </row>
    <row r="8" spans="1:10" ht="101.25" customHeight="1" x14ac:dyDescent="0.2">
      <c r="B8" s="234" t="s">
        <v>65</v>
      </c>
      <c r="C8" s="235"/>
      <c r="D8" s="235"/>
      <c r="E8" s="235"/>
      <c r="F8" s="235"/>
      <c r="G8" s="235"/>
      <c r="H8" s="235"/>
    </row>
    <row r="9" spans="1:10" x14ac:dyDescent="0.2">
      <c r="B9" s="32"/>
    </row>
    <row r="11" spans="1:10" ht="22.5" customHeight="1" x14ac:dyDescent="0.2">
      <c r="B11" s="236" t="s">
        <v>66</v>
      </c>
      <c r="C11" s="237"/>
      <c r="E11" s="232" t="s">
        <v>67</v>
      </c>
      <c r="F11" s="233"/>
      <c r="G11" s="233"/>
      <c r="H11" s="233"/>
    </row>
    <row r="13" spans="1:10" ht="20.25" customHeight="1" x14ac:dyDescent="0.2">
      <c r="B13" s="13" t="s">
        <v>55</v>
      </c>
      <c r="C13" s="13" t="s">
        <v>54</v>
      </c>
      <c r="D13" s="33"/>
      <c r="E13" s="13" t="s">
        <v>55</v>
      </c>
      <c r="F13" s="13" t="s">
        <v>54</v>
      </c>
      <c r="G13" s="13" t="s">
        <v>68</v>
      </c>
      <c r="H13" s="13" t="s">
        <v>69</v>
      </c>
    </row>
    <row r="14" spans="1:10" s="51" customFormat="1" ht="34.5" customHeight="1" x14ac:dyDescent="0.2">
      <c r="A14" s="77"/>
      <c r="B14" s="78" t="str">
        <f>+'Recursos Humanos'!C12</f>
        <v>Superintendente de Sociedades</v>
      </c>
      <c r="C14" s="71" t="s">
        <v>59</v>
      </c>
      <c r="D14" s="77"/>
      <c r="E14" s="70" t="s">
        <v>156</v>
      </c>
      <c r="F14" s="70" t="s">
        <v>70</v>
      </c>
      <c r="G14" s="79"/>
      <c r="H14" s="70"/>
      <c r="I14" s="77"/>
      <c r="J14" s="77"/>
    </row>
    <row r="15" spans="1:10" s="51" customFormat="1" ht="32.25" customHeight="1" x14ac:dyDescent="0.2">
      <c r="A15" s="77"/>
      <c r="B15" s="78" t="str">
        <f>+'Recursos Humanos'!C13</f>
        <v>Iván Suarez - Asesor del Despacho</v>
      </c>
      <c r="C15" s="71" t="s">
        <v>61</v>
      </c>
      <c r="D15" s="77"/>
      <c r="E15" s="80"/>
      <c r="F15" s="81"/>
      <c r="G15" s="81"/>
      <c r="H15" s="81"/>
      <c r="I15" s="77"/>
      <c r="J15" s="77"/>
    </row>
    <row r="16" spans="1:10" s="51" customFormat="1" ht="33.75" customHeight="1" x14ac:dyDescent="0.2">
      <c r="A16" s="77"/>
      <c r="B16" s="78" t="str">
        <f>+'Recursos Humanos'!C14</f>
        <v>Evelyn Escobar Lopez</v>
      </c>
      <c r="C16" s="71" t="s">
        <v>144</v>
      </c>
      <c r="D16" s="77"/>
      <c r="E16" s="77"/>
      <c r="F16" s="82"/>
      <c r="G16" s="82"/>
      <c r="H16" s="82"/>
      <c r="I16" s="77"/>
      <c r="J16" s="77"/>
    </row>
    <row r="17" spans="1:10" s="51" customFormat="1" ht="30.75" customHeight="1" x14ac:dyDescent="0.2">
      <c r="A17" s="77"/>
      <c r="B17" s="78" t="str">
        <f>+'Recursos Humanos'!C15</f>
        <v>Luz Adriana Rodriguez Díaz</v>
      </c>
      <c r="C17" s="86" t="s">
        <v>157</v>
      </c>
      <c r="D17" s="77"/>
      <c r="E17" s="77"/>
      <c r="F17" s="82"/>
      <c r="G17" s="82"/>
      <c r="H17" s="82"/>
      <c r="I17" s="77"/>
      <c r="J17" s="77"/>
    </row>
    <row r="18" spans="1:10" s="51" customFormat="1" ht="23.1" customHeight="1" x14ac:dyDescent="0.2">
      <c r="A18" s="77"/>
      <c r="B18" s="76"/>
      <c r="C18" s="70"/>
      <c r="D18" s="77"/>
      <c r="E18" s="77"/>
      <c r="F18" s="82"/>
      <c r="G18" s="82"/>
      <c r="H18" s="82"/>
      <c r="I18" s="77"/>
      <c r="J18" s="77"/>
    </row>
    <row r="19" spans="1:10" ht="23.1" customHeight="1" x14ac:dyDescent="0.25">
      <c r="A19" s="84"/>
      <c r="B19" s="76"/>
      <c r="C19" s="70"/>
      <c r="D19" s="84"/>
      <c r="E19" s="84"/>
      <c r="F19" s="84"/>
      <c r="G19" s="84"/>
      <c r="H19" s="84"/>
      <c r="I19" s="84"/>
      <c r="J19" s="84"/>
    </row>
    <row r="20" spans="1:10" ht="23.1" customHeight="1" x14ac:dyDescent="0.25">
      <c r="A20" s="84"/>
      <c r="B20" s="76"/>
      <c r="C20" s="70"/>
      <c r="D20" s="84"/>
      <c r="E20" s="84"/>
      <c r="F20" s="84"/>
      <c r="G20" s="84"/>
      <c r="H20" s="84"/>
      <c r="I20" s="84"/>
      <c r="J20" s="84"/>
    </row>
    <row r="21" spans="1:10" ht="23.1" customHeight="1" x14ac:dyDescent="0.25">
      <c r="A21" s="84"/>
      <c r="B21" s="83"/>
      <c r="C21" s="85"/>
      <c r="D21" s="84"/>
      <c r="E21" s="84"/>
      <c r="F21" s="84"/>
      <c r="G21" s="84"/>
      <c r="H21" s="84"/>
      <c r="I21" s="84"/>
      <c r="J21" s="84"/>
    </row>
    <row r="22" spans="1:10" ht="23.1" customHeight="1" x14ac:dyDescent="0.25">
      <c r="A22" s="84"/>
      <c r="B22" s="83"/>
      <c r="C22" s="85"/>
      <c r="D22" s="84"/>
      <c r="E22" s="84"/>
      <c r="F22" s="84"/>
      <c r="G22" s="84"/>
      <c r="H22" s="84"/>
      <c r="I22" s="84"/>
      <c r="J22" s="84"/>
    </row>
    <row r="23" spans="1:10" ht="23.1" customHeight="1" x14ac:dyDescent="0.25">
      <c r="A23" s="84"/>
      <c r="B23" s="83"/>
      <c r="C23" s="85"/>
      <c r="D23" s="84"/>
      <c r="E23" s="84"/>
      <c r="F23" s="84"/>
      <c r="G23" s="84"/>
      <c r="H23" s="84"/>
      <c r="I23" s="84"/>
      <c r="J23" s="84"/>
    </row>
    <row r="24" spans="1:10" ht="23.1" customHeight="1" x14ac:dyDescent="0.25">
      <c r="A24" s="84"/>
      <c r="B24" s="83"/>
      <c r="C24" s="85"/>
      <c r="D24" s="84"/>
      <c r="E24" s="84"/>
      <c r="F24" s="84"/>
      <c r="G24" s="84"/>
      <c r="H24" s="84"/>
      <c r="I24" s="84"/>
      <c r="J24" s="84"/>
    </row>
    <row r="25" spans="1:10" ht="15.75" x14ac:dyDescent="0.25">
      <c r="A25" s="84"/>
      <c r="B25" s="84"/>
      <c r="C25" s="84"/>
      <c r="D25" s="84"/>
      <c r="E25" s="84"/>
      <c r="F25" s="84"/>
      <c r="G25" s="84"/>
      <c r="H25" s="84"/>
      <c r="I25" s="84"/>
      <c r="J25" s="84"/>
    </row>
    <row r="26" spans="1:10" ht="15.75" x14ac:dyDescent="0.25">
      <c r="A26" s="84"/>
      <c r="B26" s="84"/>
      <c r="C26" s="84"/>
      <c r="D26" s="84"/>
      <c r="E26" s="84"/>
      <c r="F26" s="84"/>
      <c r="G26" s="84"/>
      <c r="H26" s="84"/>
      <c r="I26" s="84"/>
      <c r="J26" s="84"/>
    </row>
    <row r="27" spans="1:10" ht="15.75" x14ac:dyDescent="0.25">
      <c r="A27" s="84"/>
      <c r="B27" s="84"/>
      <c r="C27" s="84"/>
      <c r="D27" s="84"/>
      <c r="E27" s="84"/>
      <c r="F27" s="84"/>
      <c r="G27" s="84"/>
      <c r="H27" s="84"/>
      <c r="I27" s="84"/>
      <c r="J27" s="84"/>
    </row>
    <row r="28" spans="1:10" ht="15.75" x14ac:dyDescent="0.25">
      <c r="A28" s="84"/>
      <c r="B28" s="84"/>
      <c r="C28" s="84"/>
      <c r="D28" s="84"/>
      <c r="E28" s="84"/>
      <c r="F28" s="84"/>
      <c r="G28" s="84"/>
      <c r="H28" s="84"/>
      <c r="I28" s="84"/>
      <c r="J28" s="84"/>
    </row>
    <row r="29" spans="1:10" ht="15.75" x14ac:dyDescent="0.25">
      <c r="A29" s="84"/>
      <c r="B29" s="84"/>
      <c r="C29" s="84"/>
      <c r="D29" s="84"/>
      <c r="E29" s="84"/>
      <c r="F29" s="84"/>
      <c r="G29" s="84"/>
      <c r="H29" s="84"/>
      <c r="I29" s="84"/>
      <c r="J29" s="84"/>
    </row>
  </sheetData>
  <mergeCells count="12">
    <mergeCell ref="E11:H11"/>
    <mergeCell ref="B7:H7"/>
    <mergeCell ref="B8:H8"/>
    <mergeCell ref="B11:C11"/>
    <mergeCell ref="G2:H2"/>
    <mergeCell ref="G3:H3"/>
    <mergeCell ref="G4:H4"/>
    <mergeCell ref="G5:H5"/>
    <mergeCell ref="C2:F2"/>
    <mergeCell ref="C3:F3"/>
    <mergeCell ref="C4:F4"/>
    <mergeCell ref="C5:F5"/>
  </mergeCells>
  <printOptions horizontalCentered="1"/>
  <pageMargins left="0.70866141732283472" right="0.70866141732283472" top="0.74803149606299213" bottom="0.74803149606299213" header="0.31496062992125984" footer="0.31496062992125984"/>
  <pageSetup paperSize="5" scale="82"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tocar'!$G$5:$G$9</xm:f>
          </x14:formula1>
          <xm:sqref>C14:C24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5"/>
  <sheetViews>
    <sheetView showGridLines="0" topLeftCell="B15" zoomScale="80" zoomScaleNormal="80" workbookViewId="0">
      <selection activeCell="E14" sqref="E14"/>
    </sheetView>
  </sheetViews>
  <sheetFormatPr baseColWidth="10" defaultColWidth="11.42578125" defaultRowHeight="12" x14ac:dyDescent="0.2"/>
  <cols>
    <col min="1" max="1" width="2.42578125" style="1" customWidth="1"/>
    <col min="2" max="2" width="14.42578125" style="1" customWidth="1"/>
    <col min="3" max="3" width="30.7109375" style="1" customWidth="1"/>
    <col min="4" max="4" width="33" style="1" customWidth="1"/>
    <col min="5" max="5" width="23.140625" style="1" customWidth="1"/>
    <col min="6" max="6" width="41.4257812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ht="26.25" customHeight="1" thickBot="1" x14ac:dyDescent="0.25">
      <c r="B2" s="249"/>
      <c r="C2" s="250"/>
      <c r="D2" s="240" t="s">
        <v>0</v>
      </c>
      <c r="E2" s="241"/>
      <c r="F2" s="241"/>
      <c r="G2" s="242"/>
      <c r="H2" s="35" t="str">
        <f>Proyecto!K2</f>
        <v>Código: GC-F-015</v>
      </c>
    </row>
    <row r="3" spans="2:16" ht="23.25" customHeight="1" thickBot="1" x14ac:dyDescent="0.25">
      <c r="B3" s="251"/>
      <c r="C3" s="252"/>
      <c r="D3" s="243" t="s">
        <v>2</v>
      </c>
      <c r="E3" s="244"/>
      <c r="F3" s="244"/>
      <c r="G3" s="245"/>
      <c r="H3" s="39" t="str">
        <f>Proyecto!K3</f>
        <v>Fecha: 17 de septiembre de 2014</v>
      </c>
    </row>
    <row r="4" spans="2:16" ht="24" customHeight="1" thickBot="1" x14ac:dyDescent="0.25">
      <c r="B4" s="251"/>
      <c r="C4" s="252"/>
      <c r="D4" s="246" t="s">
        <v>4</v>
      </c>
      <c r="E4" s="247"/>
      <c r="F4" s="247"/>
      <c r="G4" s="248"/>
      <c r="H4" s="37" t="str">
        <f>Proyecto!K4</f>
        <v>Versión 001</v>
      </c>
    </row>
    <row r="5" spans="2:16" ht="22.5" customHeight="1" thickBot="1" x14ac:dyDescent="0.25">
      <c r="B5" s="253"/>
      <c r="C5" s="254"/>
      <c r="D5" s="243" t="s">
        <v>6</v>
      </c>
      <c r="E5" s="244"/>
      <c r="F5" s="244"/>
      <c r="G5" s="245"/>
      <c r="H5" s="39" t="s">
        <v>71</v>
      </c>
    </row>
    <row r="6" spans="2:16" ht="5.25" customHeight="1" x14ac:dyDescent="0.2">
      <c r="B6" s="15"/>
      <c r="C6" s="15"/>
      <c r="D6" s="15"/>
      <c r="E6" s="15"/>
      <c r="F6" s="15"/>
      <c r="G6" s="15"/>
      <c r="H6" s="15"/>
    </row>
    <row r="7" spans="2:16" ht="29.25" customHeight="1" x14ac:dyDescent="0.2">
      <c r="B7" s="164" t="s">
        <v>8</v>
      </c>
      <c r="C7" s="164"/>
      <c r="D7" s="229" t="str">
        <f>Proyecto!$E$7</f>
        <v>Fortalecimiento de la justicia digital</v>
      </c>
      <c r="E7" s="230"/>
      <c r="F7" s="230"/>
      <c r="G7" s="230"/>
      <c r="H7" s="231"/>
      <c r="P7" s="1"/>
    </row>
    <row r="8" spans="2:16" customFormat="1" ht="19.5" customHeight="1" x14ac:dyDescent="0.2"/>
    <row r="9" spans="2:16" ht="30" customHeight="1" x14ac:dyDescent="0.2">
      <c r="B9" s="255" t="s">
        <v>14</v>
      </c>
      <c r="C9" s="256"/>
      <c r="D9" s="256"/>
      <c r="E9" s="256"/>
      <c r="F9" s="256"/>
      <c r="G9" s="256"/>
      <c r="H9" s="256"/>
    </row>
    <row r="10" spans="2:16" ht="9.75" customHeight="1" x14ac:dyDescent="0.2">
      <c r="B10" s="252"/>
      <c r="C10" s="252"/>
      <c r="D10" s="252"/>
      <c r="E10" s="252"/>
      <c r="F10" s="252"/>
      <c r="G10" s="252"/>
      <c r="H10" s="252"/>
      <c r="P10" s="1"/>
    </row>
    <row r="11" spans="2:16" ht="25.5" customHeight="1" x14ac:dyDescent="0.2">
      <c r="B11" s="207" t="s">
        <v>55</v>
      </c>
      <c r="C11" s="207"/>
      <c r="D11" s="54" t="s">
        <v>72</v>
      </c>
      <c r="E11" s="56" t="s">
        <v>73</v>
      </c>
      <c r="F11" s="54" t="s">
        <v>74</v>
      </c>
      <c r="G11" s="54" t="s">
        <v>75</v>
      </c>
      <c r="H11" s="54" t="s">
        <v>76</v>
      </c>
      <c r="P11" s="1"/>
    </row>
    <row r="12" spans="2:16" ht="38.1" customHeight="1" x14ac:dyDescent="0.2">
      <c r="B12" s="257" t="s">
        <v>193</v>
      </c>
      <c r="C12" s="258"/>
      <c r="D12" s="87" t="s">
        <v>166</v>
      </c>
      <c r="E12" s="89">
        <v>6012201000</v>
      </c>
      <c r="F12" s="90" t="s">
        <v>248</v>
      </c>
      <c r="G12" s="71" t="s">
        <v>60</v>
      </c>
      <c r="H12" s="71" t="s">
        <v>77</v>
      </c>
      <c r="O12" s="2"/>
      <c r="P12" s="1"/>
    </row>
    <row r="13" spans="2:16" ht="38.1" customHeight="1" x14ac:dyDescent="0.2">
      <c r="B13" s="238" t="s">
        <v>169</v>
      </c>
      <c r="C13" s="239"/>
      <c r="D13" s="71" t="s">
        <v>170</v>
      </c>
      <c r="E13" s="89">
        <v>6012201000</v>
      </c>
      <c r="F13" s="88" t="s">
        <v>171</v>
      </c>
      <c r="G13" s="71" t="s">
        <v>60</v>
      </c>
      <c r="H13" s="71" t="s">
        <v>77</v>
      </c>
      <c r="O13" s="2"/>
      <c r="P13" s="1"/>
    </row>
    <row r="14" spans="2:16" ht="59.25" customHeight="1" x14ac:dyDescent="0.2">
      <c r="B14" s="238" t="s">
        <v>190</v>
      </c>
      <c r="C14" s="239"/>
      <c r="D14" s="71" t="s">
        <v>191</v>
      </c>
      <c r="E14" s="89">
        <v>6012201000</v>
      </c>
      <c r="F14" s="88" t="s">
        <v>192</v>
      </c>
      <c r="G14" s="71" t="s">
        <v>60</v>
      </c>
      <c r="H14" s="71" t="s">
        <v>77</v>
      </c>
    </row>
    <row r="15" spans="2:16" ht="59.25" customHeight="1" x14ac:dyDescent="0.2">
      <c r="B15" s="238" t="s">
        <v>287</v>
      </c>
      <c r="C15" s="239"/>
      <c r="D15" s="71" t="s">
        <v>288</v>
      </c>
      <c r="E15" s="89">
        <v>6012201000</v>
      </c>
      <c r="F15" s="88" t="s">
        <v>289</v>
      </c>
      <c r="G15" s="71" t="s">
        <v>60</v>
      </c>
      <c r="H15" s="71" t="s">
        <v>77</v>
      </c>
    </row>
    <row r="16" spans="2:16" ht="38.1" customHeight="1" x14ac:dyDescent="0.2">
      <c r="B16" s="238" t="s">
        <v>172</v>
      </c>
      <c r="C16" s="239"/>
      <c r="D16" s="71" t="s">
        <v>173</v>
      </c>
      <c r="E16" s="89">
        <v>6012201000</v>
      </c>
      <c r="F16" s="88" t="s">
        <v>174</v>
      </c>
      <c r="G16" s="71" t="s">
        <v>60</v>
      </c>
      <c r="H16" s="71" t="s">
        <v>77</v>
      </c>
      <c r="O16" s="2"/>
      <c r="P16" s="1"/>
    </row>
    <row r="17" spans="2:16" ht="38.1" customHeight="1" x14ac:dyDescent="0.2">
      <c r="B17" s="238" t="s">
        <v>175</v>
      </c>
      <c r="C17" s="239"/>
      <c r="D17" s="71" t="s">
        <v>176</v>
      </c>
      <c r="E17" s="89">
        <v>6012201000</v>
      </c>
      <c r="F17" s="88" t="s">
        <v>177</v>
      </c>
      <c r="G17" s="71" t="s">
        <v>60</v>
      </c>
      <c r="H17" s="71" t="s">
        <v>77</v>
      </c>
      <c r="O17" s="2"/>
      <c r="P17" s="1"/>
    </row>
    <row r="18" spans="2:16" ht="58.5" customHeight="1" x14ac:dyDescent="0.2">
      <c r="B18" s="238" t="s">
        <v>178</v>
      </c>
      <c r="C18" s="239"/>
      <c r="D18" s="71" t="s">
        <v>179</v>
      </c>
      <c r="E18" s="89">
        <v>6012201000</v>
      </c>
      <c r="F18" s="88" t="s">
        <v>180</v>
      </c>
      <c r="G18" s="71" t="s">
        <v>60</v>
      </c>
      <c r="H18" s="71" t="s">
        <v>77</v>
      </c>
      <c r="O18" s="2"/>
      <c r="P18" s="1"/>
    </row>
    <row r="19" spans="2:16" ht="59.25" customHeight="1" x14ac:dyDescent="0.2">
      <c r="B19" s="238" t="s">
        <v>181</v>
      </c>
      <c r="C19" s="239"/>
      <c r="D19" s="71" t="s">
        <v>182</v>
      </c>
      <c r="E19" s="89">
        <v>6012201000</v>
      </c>
      <c r="F19" s="88" t="s">
        <v>183</v>
      </c>
      <c r="G19" s="71" t="s">
        <v>60</v>
      </c>
      <c r="H19" s="71" t="s">
        <v>77</v>
      </c>
      <c r="O19" s="2"/>
      <c r="P19" s="1"/>
    </row>
    <row r="20" spans="2:16" ht="47.25" customHeight="1" x14ac:dyDescent="0.2">
      <c r="B20" s="238" t="s">
        <v>184</v>
      </c>
      <c r="C20" s="239"/>
      <c r="D20" s="71" t="s">
        <v>185</v>
      </c>
      <c r="E20" s="89">
        <v>6012201000</v>
      </c>
      <c r="F20" s="88" t="s">
        <v>186</v>
      </c>
      <c r="G20" s="71" t="s">
        <v>60</v>
      </c>
      <c r="H20" s="71" t="s">
        <v>77</v>
      </c>
      <c r="O20" s="2"/>
      <c r="P20" s="1"/>
    </row>
    <row r="21" spans="2:16" ht="45" customHeight="1" x14ac:dyDescent="0.2">
      <c r="B21" s="238" t="s">
        <v>187</v>
      </c>
      <c r="C21" s="239"/>
      <c r="D21" s="71" t="s">
        <v>188</v>
      </c>
      <c r="E21" s="89">
        <v>6012201000</v>
      </c>
      <c r="F21" s="88" t="s">
        <v>189</v>
      </c>
      <c r="G21" s="71" t="s">
        <v>60</v>
      </c>
      <c r="H21" s="71" t="s">
        <v>77</v>
      </c>
      <c r="O21" s="2"/>
      <c r="P21" s="1"/>
    </row>
    <row r="22" spans="2:16" ht="20.100000000000001" customHeight="1" x14ac:dyDescent="0.2">
      <c r="B22" s="238"/>
      <c r="C22" s="239"/>
      <c r="D22" s="71"/>
      <c r="E22" s="71"/>
      <c r="F22" s="88"/>
      <c r="G22" s="71"/>
      <c r="H22" s="71"/>
    </row>
    <row r="23" spans="2:16" ht="20.100000000000001" customHeight="1" x14ac:dyDescent="0.2">
      <c r="B23" s="238"/>
      <c r="C23" s="239"/>
      <c r="D23" s="71"/>
      <c r="E23" s="71"/>
      <c r="F23" s="88"/>
      <c r="G23" s="71"/>
      <c r="H23" s="71"/>
    </row>
    <row r="24" spans="2:16" ht="20.100000000000001" customHeight="1" x14ac:dyDescent="0.2">
      <c r="B24" s="238"/>
      <c r="C24" s="239"/>
      <c r="D24" s="71"/>
      <c r="E24" s="71"/>
      <c r="F24" s="88"/>
      <c r="G24" s="71"/>
      <c r="H24" s="71"/>
    </row>
    <row r="25" spans="2:16" ht="20.100000000000001" customHeight="1" x14ac:dyDescent="0.2">
      <c r="B25" s="238"/>
      <c r="C25" s="239"/>
      <c r="D25" s="71"/>
      <c r="E25" s="71"/>
      <c r="F25" s="88"/>
      <c r="G25" s="71"/>
      <c r="H25" s="71"/>
    </row>
  </sheetData>
  <mergeCells count="24">
    <mergeCell ref="B24:C24"/>
    <mergeCell ref="B25:C25"/>
    <mergeCell ref="B7:C7"/>
    <mergeCell ref="D7:H7"/>
    <mergeCell ref="B9:H9"/>
    <mergeCell ref="B12:C12"/>
    <mergeCell ref="B11:C11"/>
    <mergeCell ref="B10:H10"/>
    <mergeCell ref="B19:C19"/>
    <mergeCell ref="B13:C13"/>
    <mergeCell ref="B21:C21"/>
    <mergeCell ref="B20:C20"/>
    <mergeCell ref="B16:C16"/>
    <mergeCell ref="B17:C17"/>
    <mergeCell ref="B18:C18"/>
    <mergeCell ref="B14:C14"/>
    <mergeCell ref="B15:C15"/>
    <mergeCell ref="B23:C23"/>
    <mergeCell ref="B22:C22"/>
    <mergeCell ref="D2:G2"/>
    <mergeCell ref="D3:G3"/>
    <mergeCell ref="D4:G4"/>
    <mergeCell ref="D5:G5"/>
    <mergeCell ref="B2:C5"/>
  </mergeCells>
  <conditionalFormatting sqref="D11:D15">
    <cfRule type="cellIs" dxfId="12" priority="7" stopIfTrue="1" operator="equal">
      <formula>"Alto"</formula>
    </cfRule>
    <cfRule type="cellIs" dxfId="11" priority="8" stopIfTrue="1" operator="equal">
      <formula>"Medio"</formula>
    </cfRule>
    <cfRule type="cellIs" dxfId="10" priority="9" stopIfTrue="1" operator="equal">
      <formula>"Bajo"</formula>
    </cfRule>
  </conditionalFormatting>
  <conditionalFormatting sqref="D19:D24">
    <cfRule type="cellIs" dxfId="9" priority="1" stopIfTrue="1" operator="equal">
      <formula>"Alto"</formula>
    </cfRule>
    <cfRule type="cellIs" dxfId="8" priority="2" stopIfTrue="1" operator="equal">
      <formula>"Medio"</formula>
    </cfRule>
    <cfRule type="cellIs" dxfId="7" priority="3" stopIfTrue="1" operator="equal">
      <formula>"Bajo"</formula>
    </cfRule>
  </conditionalFormatting>
  <dataValidations count="1">
    <dataValidation type="whole" allowBlank="1" showInputMessage="1" showErrorMessage="1" sqref="I9:N9 F26:H65496 I14:N15 I22:N65496">
      <formula1>1</formula1>
      <formula2>5</formula2>
    </dataValidation>
  </dataValidations>
  <hyperlinks>
    <hyperlink ref="F13" r:id="rId1"/>
    <hyperlink ref="F16" r:id="rId2"/>
    <hyperlink ref="F17" r:id="rId3"/>
    <hyperlink ref="F18" r:id="rId4"/>
    <hyperlink ref="F19" r:id="rId5"/>
    <hyperlink ref="F20" r:id="rId6"/>
    <hyperlink ref="F21" r:id="rId7"/>
    <hyperlink ref="F14" r:id="rId8"/>
    <hyperlink ref="F15" r:id="rId9"/>
    <hyperlink ref="F12" r:id="rId10"/>
  </hyperlinks>
  <printOptions horizontalCentered="1"/>
  <pageMargins left="0.39370078740157483" right="0.39370078740157483" top="0.74803149606299213" bottom="0.74803149606299213" header="0.31496062992125984" footer="0.31496062992125984"/>
  <pageSetup paperSize="5" scale="88" fitToHeight="0" orientation="landscape" r:id="rId11"/>
  <headerFooter>
    <oddHeader>&amp;A</oddHeader>
  </headerFooter>
  <drawing r:id="rId12"/>
  <legacyDrawing r:id="rId1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tocar'!$I$5:$I$6</xm:f>
          </x14:formula1>
          <xm:sqref>G12:G21 G22:G25</xm:sqref>
        </x14:dataValidation>
        <x14:dataValidation type="list" allowBlank="1" showInputMessage="1" showErrorMessage="1">
          <x14:formula1>
            <xm:f>'No tocar'!$K$5:$K$7</xm:f>
          </x14:formula1>
          <xm:sqref>H12:H21 H22:H25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30"/>
  <sheetViews>
    <sheetView showGridLines="0" topLeftCell="A16" zoomScale="70" zoomScaleNormal="70" workbookViewId="0">
      <selection activeCell="A23" sqref="A23:XFD23"/>
    </sheetView>
  </sheetViews>
  <sheetFormatPr baseColWidth="10" defaultColWidth="11.42578125" defaultRowHeight="12" x14ac:dyDescent="0.2"/>
  <cols>
    <col min="1" max="1" width="2.42578125" style="1" customWidth="1"/>
    <col min="2" max="2" width="39.140625" style="1" customWidth="1"/>
    <col min="3" max="3" width="25.85546875" style="1" customWidth="1"/>
    <col min="4" max="4" width="50.28515625" style="1" customWidth="1"/>
    <col min="5" max="5" width="18" style="1" customWidth="1"/>
    <col min="6" max="6" width="35.5703125" style="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ht="26.25" customHeight="1" thickBot="1" x14ac:dyDescent="0.25">
      <c r="B2" s="34"/>
      <c r="C2" s="227" t="s">
        <v>0</v>
      </c>
      <c r="D2" s="228"/>
      <c r="E2" s="228"/>
      <c r="F2" s="228"/>
      <c r="G2" s="41" t="str">
        <f>Proyecto!K2</f>
        <v>Código: GC-F-015</v>
      </c>
      <c r="H2" s="40"/>
    </row>
    <row r="3" spans="2:16" ht="23.25" customHeight="1" thickBot="1" x14ac:dyDescent="0.25">
      <c r="B3" s="36"/>
      <c r="C3" s="227" t="s">
        <v>2</v>
      </c>
      <c r="D3" s="228"/>
      <c r="E3" s="228"/>
      <c r="F3" s="228"/>
      <c r="G3" s="39" t="str">
        <f>Proyecto!K3</f>
        <v>Fecha: 17 de septiembre de 2014</v>
      </c>
      <c r="H3" s="40"/>
    </row>
    <row r="4" spans="2:16" ht="24" customHeight="1" thickBot="1" x14ac:dyDescent="0.25">
      <c r="B4" s="36"/>
      <c r="C4" s="227" t="s">
        <v>4</v>
      </c>
      <c r="D4" s="228"/>
      <c r="E4" s="228"/>
      <c r="F4" s="228"/>
      <c r="G4" s="39" t="str">
        <f>Proyecto!K4</f>
        <v>Versión 001</v>
      </c>
      <c r="H4" s="40"/>
    </row>
    <row r="5" spans="2:16" ht="22.5" customHeight="1" thickBot="1" x14ac:dyDescent="0.25">
      <c r="B5" s="38"/>
      <c r="C5" s="227" t="s">
        <v>6</v>
      </c>
      <c r="D5" s="228"/>
      <c r="E5" s="228"/>
      <c r="F5" s="228"/>
      <c r="G5" s="42" t="s">
        <v>80</v>
      </c>
      <c r="H5" s="40"/>
    </row>
    <row r="6" spans="2:16" ht="5.25" customHeight="1" x14ac:dyDescent="0.2">
      <c r="B6" s="15"/>
      <c r="C6" s="15"/>
      <c r="D6" s="15"/>
      <c r="E6" s="15"/>
      <c r="F6" s="15"/>
    </row>
    <row r="7" spans="2:16" ht="29.25" customHeight="1" x14ac:dyDescent="0.2">
      <c r="B7" s="53" t="s">
        <v>8</v>
      </c>
      <c r="C7" s="229" t="str">
        <f>Proyecto!$E$7</f>
        <v>Fortalecimiento de la justicia digital</v>
      </c>
      <c r="D7" s="230"/>
      <c r="E7" s="230"/>
      <c r="F7" s="230"/>
      <c r="G7" s="231"/>
      <c r="P7" s="1"/>
    </row>
    <row r="8" spans="2:16" ht="6.75" customHeight="1" x14ac:dyDescent="0.2">
      <c r="B8" s="5"/>
      <c r="C8" s="6"/>
      <c r="D8" s="6"/>
      <c r="E8" s="6"/>
      <c r="F8" s="6"/>
      <c r="P8" s="1"/>
    </row>
    <row r="9" spans="2:16" x14ac:dyDescent="0.2">
      <c r="B9" s="172"/>
      <c r="C9" s="172"/>
    </row>
    <row r="10" spans="2:16" ht="20.25" customHeight="1" x14ac:dyDescent="0.2">
      <c r="B10" s="259" t="s">
        <v>81</v>
      </c>
      <c r="C10" s="260"/>
      <c r="D10" s="260"/>
      <c r="E10" s="260"/>
      <c r="F10" s="260"/>
      <c r="G10" s="261"/>
    </row>
    <row r="11" spans="2:16" customFormat="1" ht="15" customHeight="1" x14ac:dyDescent="0.2"/>
    <row r="12" spans="2:16" ht="24.75" customHeight="1" x14ac:dyDescent="0.2">
      <c r="B12" s="54" t="s">
        <v>82</v>
      </c>
      <c r="C12" s="54" t="s">
        <v>83</v>
      </c>
      <c r="D12" s="54" t="s">
        <v>84</v>
      </c>
      <c r="E12" s="54" t="s">
        <v>85</v>
      </c>
      <c r="F12" s="54" t="s">
        <v>86</v>
      </c>
      <c r="G12" s="54" t="s">
        <v>87</v>
      </c>
    </row>
    <row r="13" spans="2:16" ht="83.25" customHeight="1" x14ac:dyDescent="0.2">
      <c r="B13" s="92" t="s">
        <v>249</v>
      </c>
      <c r="C13" s="71" t="s">
        <v>88</v>
      </c>
      <c r="D13" s="94" t="s">
        <v>199</v>
      </c>
      <c r="E13" s="71" t="s">
        <v>151</v>
      </c>
      <c r="F13" s="92" t="s">
        <v>250</v>
      </c>
      <c r="G13" s="94" t="s">
        <v>251</v>
      </c>
    </row>
    <row r="14" spans="2:16" ht="54" customHeight="1" x14ac:dyDescent="0.2">
      <c r="B14" s="92" t="s">
        <v>250</v>
      </c>
      <c r="C14" s="71" t="s">
        <v>137</v>
      </c>
      <c r="D14" s="94" t="s">
        <v>200</v>
      </c>
      <c r="E14" s="71" t="s">
        <v>89</v>
      </c>
      <c r="F14" s="71" t="s">
        <v>306</v>
      </c>
      <c r="G14" s="76" t="s">
        <v>209</v>
      </c>
    </row>
    <row r="15" spans="2:16" ht="54" customHeight="1" x14ac:dyDescent="0.2">
      <c r="B15" s="92" t="s">
        <v>250</v>
      </c>
      <c r="C15" s="71" t="s">
        <v>137</v>
      </c>
      <c r="D15" s="94" t="s">
        <v>201</v>
      </c>
      <c r="E15" s="71" t="s">
        <v>89</v>
      </c>
      <c r="F15" s="71" t="s">
        <v>252</v>
      </c>
      <c r="G15" s="76" t="s">
        <v>209</v>
      </c>
    </row>
    <row r="16" spans="2:16" ht="54" customHeight="1" x14ac:dyDescent="0.2">
      <c r="B16" s="71" t="s">
        <v>252</v>
      </c>
      <c r="C16" s="71" t="s">
        <v>88</v>
      </c>
      <c r="D16" s="94" t="s">
        <v>202</v>
      </c>
      <c r="E16" s="71" t="s">
        <v>89</v>
      </c>
      <c r="F16" s="93" t="s">
        <v>175</v>
      </c>
      <c r="G16" s="76" t="s">
        <v>208</v>
      </c>
    </row>
    <row r="17" spans="2:7" ht="68.25" customHeight="1" x14ac:dyDescent="0.2">
      <c r="B17" s="91" t="s">
        <v>175</v>
      </c>
      <c r="C17" s="71" t="s">
        <v>88</v>
      </c>
      <c r="D17" s="94" t="s">
        <v>203</v>
      </c>
      <c r="E17" s="71" t="s">
        <v>89</v>
      </c>
      <c r="F17" s="71" t="s">
        <v>212</v>
      </c>
      <c r="G17" s="76" t="s">
        <v>213</v>
      </c>
    </row>
    <row r="18" spans="2:7" ht="75" customHeight="1" x14ac:dyDescent="0.2">
      <c r="B18" s="91" t="s">
        <v>178</v>
      </c>
      <c r="C18" s="71" t="s">
        <v>88</v>
      </c>
      <c r="D18" s="94" t="s">
        <v>204</v>
      </c>
      <c r="E18" s="71" t="s">
        <v>89</v>
      </c>
      <c r="F18" s="71" t="s">
        <v>210</v>
      </c>
      <c r="G18" s="76" t="s">
        <v>211</v>
      </c>
    </row>
    <row r="19" spans="2:7" ht="75" customHeight="1" x14ac:dyDescent="0.2">
      <c r="B19" s="91" t="s">
        <v>181</v>
      </c>
      <c r="C19" s="71" t="s">
        <v>88</v>
      </c>
      <c r="D19" s="94" t="s">
        <v>205</v>
      </c>
      <c r="E19" s="71" t="s">
        <v>89</v>
      </c>
      <c r="F19" s="71" t="s">
        <v>214</v>
      </c>
      <c r="G19" s="76" t="s">
        <v>208</v>
      </c>
    </row>
    <row r="20" spans="2:7" ht="75" customHeight="1" x14ac:dyDescent="0.2">
      <c r="B20" s="91" t="s">
        <v>184</v>
      </c>
      <c r="C20" s="71" t="s">
        <v>88</v>
      </c>
      <c r="D20" s="94" t="s">
        <v>206</v>
      </c>
      <c r="E20" s="71" t="s">
        <v>89</v>
      </c>
      <c r="F20" s="71" t="s">
        <v>215</v>
      </c>
      <c r="G20" s="76" t="s">
        <v>208</v>
      </c>
    </row>
    <row r="21" spans="2:7" ht="75" customHeight="1" x14ac:dyDescent="0.2">
      <c r="B21" s="91" t="s">
        <v>262</v>
      </c>
      <c r="C21" s="71" t="s">
        <v>88</v>
      </c>
      <c r="D21" s="94" t="s">
        <v>207</v>
      </c>
      <c r="E21" s="71" t="s">
        <v>89</v>
      </c>
      <c r="F21" s="71" t="s">
        <v>216</v>
      </c>
      <c r="G21" s="76" t="s">
        <v>208</v>
      </c>
    </row>
    <row r="22" spans="2:7" ht="54" customHeight="1" x14ac:dyDescent="0.2">
      <c r="B22" s="91" t="s">
        <v>190</v>
      </c>
      <c r="C22" s="93" t="s">
        <v>88</v>
      </c>
      <c r="D22" s="94" t="s">
        <v>202</v>
      </c>
      <c r="E22" s="71" t="s">
        <v>89</v>
      </c>
      <c r="F22" s="71" t="s">
        <v>175</v>
      </c>
      <c r="G22" s="76" t="s">
        <v>208</v>
      </c>
    </row>
    <row r="23" spans="2:7" ht="54" customHeight="1" x14ac:dyDescent="0.2">
      <c r="B23" s="91" t="s">
        <v>287</v>
      </c>
      <c r="C23" s="93" t="s">
        <v>88</v>
      </c>
      <c r="D23" s="94" t="s">
        <v>202</v>
      </c>
      <c r="E23" s="71" t="s">
        <v>89</v>
      </c>
      <c r="F23" s="71" t="s">
        <v>175</v>
      </c>
      <c r="G23" s="76" t="s">
        <v>208</v>
      </c>
    </row>
    <row r="24" spans="2:7" ht="54" customHeight="1" x14ac:dyDescent="0.2">
      <c r="B24" s="64"/>
      <c r="C24" s="52"/>
      <c r="D24" s="52"/>
      <c r="E24" s="59"/>
      <c r="F24" s="52"/>
      <c r="G24" s="59"/>
    </row>
    <row r="25" spans="2:7" ht="54" customHeight="1" x14ac:dyDescent="0.2">
      <c r="B25" s="61"/>
      <c r="C25" s="52"/>
      <c r="D25" s="52"/>
      <c r="E25" s="59"/>
      <c r="F25" s="52"/>
      <c r="G25" s="59"/>
    </row>
    <row r="26" spans="2:7" ht="54" customHeight="1" x14ac:dyDescent="0.2">
      <c r="B26" s="62"/>
      <c r="C26" s="52"/>
      <c r="D26" s="52"/>
      <c r="E26" s="59"/>
      <c r="F26" s="52"/>
      <c r="G26" s="59"/>
    </row>
    <row r="27" spans="2:7" ht="54" customHeight="1" x14ac:dyDescent="0.2">
      <c r="B27" s="61"/>
      <c r="C27" s="52"/>
      <c r="D27" s="52"/>
      <c r="E27" s="59"/>
      <c r="F27" s="52"/>
      <c r="G27" s="59"/>
    </row>
    <row r="28" spans="2:7" ht="54" customHeight="1" x14ac:dyDescent="0.2">
      <c r="B28" s="61"/>
      <c r="C28" s="52"/>
      <c r="D28" s="52"/>
      <c r="E28" s="59"/>
      <c r="F28" s="52"/>
      <c r="G28" s="59"/>
    </row>
    <row r="29" spans="2:7" ht="54" customHeight="1" x14ac:dyDescent="0.2">
      <c r="B29" s="61"/>
      <c r="C29" s="52"/>
      <c r="D29" s="52"/>
      <c r="E29" s="59"/>
      <c r="F29" s="52"/>
      <c r="G29" s="59"/>
    </row>
    <row r="30" spans="2:7" ht="54" customHeight="1" x14ac:dyDescent="0.2">
      <c r="B30" s="62"/>
      <c r="C30" s="52"/>
      <c r="D30" s="52"/>
      <c r="E30" s="59"/>
      <c r="F30" s="52"/>
      <c r="G30" s="59"/>
    </row>
  </sheetData>
  <mergeCells count="7">
    <mergeCell ref="B10:G10"/>
    <mergeCell ref="B9:C9"/>
    <mergeCell ref="C2:F2"/>
    <mergeCell ref="C3:F3"/>
    <mergeCell ref="C4:F4"/>
    <mergeCell ref="C5:F5"/>
    <mergeCell ref="C7:G7"/>
  </mergeCells>
  <dataValidations count="1">
    <dataValidation type="whole" allowBlank="1" showInputMessage="1" showErrorMessage="1" sqref="E9 E31:E65506 G11 G9 G31:G65506 H9:N65506">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3"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tocar'!$Q$15:$Q$23</xm:f>
          </x14:formula1>
          <xm:sqref>E13:E30</xm:sqref>
        </x14:dataValidation>
        <x14:dataValidation type="list" allowBlank="1" showInputMessage="1" showErrorMessage="1">
          <x14:formula1>
            <xm:f>'No tocar'!$O$5:$O$11</xm:f>
          </x14:formula1>
          <xm:sqref>C13:C30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W20"/>
  <sheetViews>
    <sheetView showGridLines="0" topLeftCell="H15" zoomScale="110" zoomScaleNormal="110" workbookViewId="0">
      <selection activeCell="AC27" sqref="AC27"/>
    </sheetView>
  </sheetViews>
  <sheetFormatPr baseColWidth="10" defaultColWidth="11.42578125" defaultRowHeight="12" x14ac:dyDescent="0.2"/>
  <cols>
    <col min="1" max="1" width="2.42578125" style="1" customWidth="1"/>
    <col min="2" max="2" width="30.7109375" style="1" customWidth="1"/>
    <col min="3" max="3" width="18.28515625" style="1" customWidth="1"/>
    <col min="4" max="4" width="28.7109375" style="1" customWidth="1"/>
    <col min="5" max="5" width="29.42578125" style="1" customWidth="1"/>
    <col min="6" max="6" width="42.42578125" style="1" customWidth="1"/>
    <col min="7" max="7" width="19.42578125" style="1" customWidth="1"/>
    <col min="8" max="8" width="17.7109375" style="1" bestFit="1" customWidth="1"/>
    <col min="9" max="9" width="7.7109375" style="1" customWidth="1"/>
    <col min="10" max="10" width="0.7109375" style="4" customWidth="1"/>
    <col min="11" max="11" width="1" style="1" customWidth="1"/>
    <col min="12" max="12" width="1.42578125" style="1" customWidth="1"/>
    <col min="13" max="13" width="1.140625" style="4"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ht="26.25" customHeight="1" thickBot="1" x14ac:dyDescent="0.25">
      <c r="B2" s="34"/>
      <c r="C2" s="227" t="s">
        <v>0</v>
      </c>
      <c r="D2" s="228"/>
      <c r="E2" s="228"/>
      <c r="F2" s="228"/>
      <c r="G2" s="218" t="str">
        <f>Proyecto!K2</f>
        <v>Código: GC-F-015</v>
      </c>
      <c r="H2" s="220"/>
      <c r="K2" s="4"/>
      <c r="L2" s="4"/>
      <c r="M2" s="8"/>
    </row>
    <row r="3" spans="2:23" ht="23.25" customHeight="1" thickBot="1" x14ac:dyDescent="0.25">
      <c r="B3" s="36"/>
      <c r="C3" s="227" t="s">
        <v>2</v>
      </c>
      <c r="D3" s="228"/>
      <c r="E3" s="228"/>
      <c r="F3" s="228"/>
      <c r="G3" s="221" t="str">
        <f>Proyecto!K3</f>
        <v>Fecha: 17 de septiembre de 2014</v>
      </c>
      <c r="H3" s="223"/>
      <c r="K3" s="4"/>
      <c r="L3" s="4"/>
      <c r="M3" s="8"/>
    </row>
    <row r="4" spans="2:23" ht="24" customHeight="1" thickBot="1" x14ac:dyDescent="0.25">
      <c r="B4" s="36"/>
      <c r="C4" s="227" t="s">
        <v>4</v>
      </c>
      <c r="D4" s="228"/>
      <c r="E4" s="228"/>
      <c r="F4" s="228"/>
      <c r="G4" s="224" t="str">
        <f>Proyecto!K4</f>
        <v>Versión 001</v>
      </c>
      <c r="H4" s="226"/>
      <c r="M4" s="8"/>
    </row>
    <row r="5" spans="2:23" ht="22.5" customHeight="1" thickBot="1" x14ac:dyDescent="0.25">
      <c r="B5" s="38"/>
      <c r="C5" s="227" t="s">
        <v>6</v>
      </c>
      <c r="D5" s="228"/>
      <c r="E5" s="228"/>
      <c r="F5" s="228"/>
      <c r="G5" s="221" t="s">
        <v>90</v>
      </c>
      <c r="H5" s="223"/>
    </row>
    <row r="6" spans="2:23" ht="5.25" customHeight="1" x14ac:dyDescent="0.2">
      <c r="B6" s="15"/>
      <c r="C6" s="15"/>
      <c r="D6" s="15"/>
      <c r="E6" s="15"/>
      <c r="F6" s="15"/>
      <c r="G6" s="15"/>
      <c r="H6" s="15"/>
    </row>
    <row r="7" spans="2:23" ht="29.25" customHeight="1" x14ac:dyDescent="0.2">
      <c r="B7" s="14" t="s">
        <v>8</v>
      </c>
      <c r="C7" s="193" t="str">
        <f>Proyecto!$E$7</f>
        <v>Fortalecimiento de la justicia digital</v>
      </c>
      <c r="D7" s="193"/>
      <c r="E7" s="193"/>
      <c r="F7" s="193"/>
      <c r="G7" s="193"/>
      <c r="H7" s="193"/>
      <c r="W7" s="1"/>
    </row>
    <row r="9" spans="2:23" ht="15" customHeight="1" x14ac:dyDescent="0.2">
      <c r="B9" s="210" t="s">
        <v>91</v>
      </c>
      <c r="C9" s="210"/>
      <c r="D9" s="210"/>
      <c r="E9" s="210"/>
      <c r="F9" s="210"/>
      <c r="G9" s="210"/>
      <c r="H9" s="210"/>
    </row>
    <row r="10" spans="2:23" customFormat="1" ht="15" customHeight="1" x14ac:dyDescent="0.2"/>
    <row r="11" spans="2:23" ht="33.75" customHeight="1" x14ac:dyDescent="0.2">
      <c r="B11" s="207" t="s">
        <v>92</v>
      </c>
      <c r="C11" s="207"/>
      <c r="D11" s="54" t="s">
        <v>93</v>
      </c>
      <c r="E11" s="54" t="s">
        <v>94</v>
      </c>
      <c r="F11" s="54" t="s">
        <v>95</v>
      </c>
      <c r="G11" s="54" t="s">
        <v>96</v>
      </c>
      <c r="H11" s="54" t="s">
        <v>97</v>
      </c>
    </row>
    <row r="12" spans="2:23" ht="36" customHeight="1" x14ac:dyDescent="0.2">
      <c r="B12" s="211" t="s">
        <v>290</v>
      </c>
      <c r="C12" s="211"/>
      <c r="D12" s="71" t="s">
        <v>253</v>
      </c>
      <c r="E12" s="71" t="s">
        <v>157</v>
      </c>
      <c r="F12" s="76" t="s">
        <v>296</v>
      </c>
      <c r="G12" s="98">
        <v>44988</v>
      </c>
      <c r="H12" s="71" t="s">
        <v>217</v>
      </c>
    </row>
    <row r="13" spans="2:23" ht="36" customHeight="1" x14ac:dyDescent="0.2">
      <c r="B13" s="211" t="s">
        <v>227</v>
      </c>
      <c r="C13" s="211"/>
      <c r="D13" s="71" t="s">
        <v>254</v>
      </c>
      <c r="E13" s="71" t="s">
        <v>292</v>
      </c>
      <c r="F13" s="76" t="s">
        <v>297</v>
      </c>
      <c r="G13" s="98">
        <v>45016</v>
      </c>
      <c r="H13" s="71" t="s">
        <v>307</v>
      </c>
    </row>
    <row r="14" spans="2:23" ht="36" customHeight="1" x14ac:dyDescent="0.2">
      <c r="B14" s="211" t="s">
        <v>229</v>
      </c>
      <c r="C14" s="211"/>
      <c r="D14" s="71" t="s">
        <v>255</v>
      </c>
      <c r="E14" s="71" t="s">
        <v>291</v>
      </c>
      <c r="F14" s="76" t="s">
        <v>298</v>
      </c>
      <c r="G14" s="98">
        <v>45030</v>
      </c>
      <c r="H14" s="71" t="s">
        <v>308</v>
      </c>
    </row>
    <row r="15" spans="2:23" ht="36" customHeight="1" x14ac:dyDescent="0.2">
      <c r="B15" s="211" t="s">
        <v>194</v>
      </c>
      <c r="C15" s="211"/>
      <c r="D15" s="71" t="s">
        <v>256</v>
      </c>
      <c r="E15" s="71" t="s">
        <v>293</v>
      </c>
      <c r="F15" s="76" t="s">
        <v>299</v>
      </c>
      <c r="G15" s="98">
        <v>45093</v>
      </c>
      <c r="H15" s="71" t="s">
        <v>309</v>
      </c>
    </row>
    <row r="16" spans="2:23" ht="36" customHeight="1" x14ac:dyDescent="0.2">
      <c r="B16" s="211" t="s">
        <v>195</v>
      </c>
      <c r="C16" s="211"/>
      <c r="D16" s="71" t="s">
        <v>257</v>
      </c>
      <c r="E16" s="71" t="s">
        <v>294</v>
      </c>
      <c r="F16" s="76" t="s">
        <v>299</v>
      </c>
      <c r="G16" s="98">
        <v>45226</v>
      </c>
      <c r="H16" s="71" t="s">
        <v>309</v>
      </c>
    </row>
    <row r="17" spans="2:8" ht="36" customHeight="1" x14ac:dyDescent="0.2">
      <c r="B17" s="211" t="s">
        <v>228</v>
      </c>
      <c r="C17" s="211"/>
      <c r="D17" s="71" t="s">
        <v>258</v>
      </c>
      <c r="E17" s="71" t="s">
        <v>157</v>
      </c>
      <c r="F17" s="76" t="s">
        <v>300</v>
      </c>
      <c r="G17" s="98">
        <v>45107</v>
      </c>
      <c r="H17" s="71" t="s">
        <v>237</v>
      </c>
    </row>
    <row r="18" spans="2:8" ht="36" customHeight="1" x14ac:dyDescent="0.2">
      <c r="B18" s="211" t="s">
        <v>196</v>
      </c>
      <c r="C18" s="211"/>
      <c r="D18" s="71" t="s">
        <v>259</v>
      </c>
      <c r="E18" s="71" t="s">
        <v>157</v>
      </c>
      <c r="F18" s="76" t="s">
        <v>301</v>
      </c>
      <c r="G18" s="98">
        <v>45107</v>
      </c>
      <c r="H18" s="71" t="s">
        <v>219</v>
      </c>
    </row>
    <row r="19" spans="2:8" ht="36" customHeight="1" x14ac:dyDescent="0.2">
      <c r="B19" s="211" t="s">
        <v>263</v>
      </c>
      <c r="C19" s="211"/>
      <c r="D19" s="71" t="s">
        <v>260</v>
      </c>
      <c r="E19" s="71" t="s">
        <v>295</v>
      </c>
      <c r="F19" s="76" t="s">
        <v>302</v>
      </c>
      <c r="G19" s="98">
        <v>45289</v>
      </c>
      <c r="H19" s="71" t="s">
        <v>310</v>
      </c>
    </row>
    <row r="20" spans="2:8" ht="36" customHeight="1" x14ac:dyDescent="0.2">
      <c r="B20" s="211" t="s">
        <v>264</v>
      </c>
      <c r="C20" s="211"/>
      <c r="D20" s="71" t="s">
        <v>261</v>
      </c>
      <c r="E20" s="71" t="s">
        <v>295</v>
      </c>
      <c r="F20" s="76" t="s">
        <v>303</v>
      </c>
      <c r="G20" s="98">
        <v>45289</v>
      </c>
      <c r="H20" s="71" t="s">
        <v>220</v>
      </c>
    </row>
  </sheetData>
  <mergeCells count="20">
    <mergeCell ref="C7:H7"/>
    <mergeCell ref="C2:F2"/>
    <mergeCell ref="G2:H2"/>
    <mergeCell ref="C3:F3"/>
    <mergeCell ref="G3:H3"/>
    <mergeCell ref="C4:F4"/>
    <mergeCell ref="G4:H4"/>
    <mergeCell ref="C5:F5"/>
    <mergeCell ref="G5:H5"/>
    <mergeCell ref="B9:H9"/>
    <mergeCell ref="B11:C11"/>
    <mergeCell ref="B18:C18"/>
    <mergeCell ref="B19:C19"/>
    <mergeCell ref="B20:C20"/>
    <mergeCell ref="B13:C13"/>
    <mergeCell ref="B15:C15"/>
    <mergeCell ref="B16:C16"/>
    <mergeCell ref="B12:C12"/>
    <mergeCell ref="B17:C17"/>
    <mergeCell ref="B14:C14"/>
  </mergeCells>
  <conditionalFormatting sqref="E12:E20">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8:G8 F21:G65497 O8:U65497 I8:M65497">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77" fitToHeight="0" orientation="landscape" r:id="rId1"/>
  <headerFooter>
    <oddHeader>&amp;A</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Versión actualizada de acuerdo por lo reportado por el ingeniero Iván</Comentarios>
    <Fase xmlns="ff8e3638-9d45-4162-afb4-6d390653d547">a. Ficha Téncnica</Fase>
    <AverageRating xmlns="http://schemas.microsoft.com/sharepoint/v3" xsi:nil="true"/>
  </documentManagement>
</p:properties>
</file>

<file path=customXml/item3.xml><?xml version="1.0" encoding="utf-8"?>
<?mso-contentType ?>
<customXsn xmlns="http://schemas.microsoft.com/office/2006/metadata/customXsn">
  <xsnLocation/>
  <cached>True</cached>
  <openByDefault>True</openByDefault>
  <xsnScope/>
</customXsn>
</file>

<file path=customXml/item4.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Props1.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2.xml><?xml version="1.0" encoding="utf-8"?>
<ds:datastoreItem xmlns:ds="http://schemas.openxmlformats.org/officeDocument/2006/customXml" ds:itemID="{76CD46FF-15CE-4B87-962F-49D7241576E1}">
  <ds:schemaRefs>
    <ds:schemaRef ds:uri="http://purl.org/dc/elements/1.1/"/>
    <ds:schemaRef ds:uri="http://schemas.microsoft.com/office/2006/metadata/properties"/>
    <ds:schemaRef ds:uri="http://schemas.microsoft.com/sharepoint/v3"/>
    <ds:schemaRef ds:uri="http://schemas.microsoft.com/sharepoint/v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ff8e3638-9d45-4162-afb4-6d390653d547"/>
    <ds:schemaRef ds:uri="http://www.w3.org/XML/1998/namespace"/>
    <ds:schemaRef ds:uri="http://purl.org/dc/dcmitype/"/>
  </ds:schemaRefs>
</ds:datastoreItem>
</file>

<file path=customXml/itemProps3.xml><?xml version="1.0" encoding="utf-8"?>
<ds:datastoreItem xmlns:ds="http://schemas.openxmlformats.org/officeDocument/2006/customXml" ds:itemID="{F7F7D295-D0EA-4727-A480-53B4CC738C7C}">
  <ds:schemaRefs>
    <ds:schemaRef ds:uri="http://schemas.microsoft.com/office/2006/metadata/customXsn"/>
  </ds:schemaRefs>
</ds:datastoreItem>
</file>

<file path=customXml/itemProps4.xml><?xml version="1.0" encoding="utf-8"?>
<ds:datastoreItem xmlns:ds="http://schemas.openxmlformats.org/officeDocument/2006/customXml" ds:itemID="{98244B46-9930-4BF7-9379-60B8104999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456F663F-C97A-4EB9-BB91-D07238D391E0}">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Proyecto</vt:lpstr>
      <vt:lpstr>Justificación - Objetivo</vt:lpstr>
      <vt:lpstr>Indicadores</vt:lpstr>
      <vt:lpstr>Recursos Financieros</vt:lpstr>
      <vt:lpstr>Recursos Humanos</vt:lpstr>
      <vt:lpstr>Comunicaciones internas</vt:lpstr>
      <vt:lpstr>Interesados</vt:lpstr>
      <vt:lpstr>Plan de comunicaciones</vt:lpstr>
      <vt:lpstr>Requerimientos</vt:lpstr>
      <vt:lpstr>Alcance</vt:lpstr>
      <vt:lpstr>EDT- Actividades</vt:lpstr>
      <vt:lpstr>Riesgos</vt:lpstr>
      <vt:lpstr>No tocar</vt:lpstr>
    </vt:vector>
  </TitlesOfParts>
  <Manager/>
  <Company>Windows uE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EDT_05</dc:title>
  <dc:subject/>
  <dc:creator>Bibiana Coy Paez</dc:creator>
  <cp:keywords>Despacho</cp:keywords>
  <dc:description/>
  <cp:lastModifiedBy>Bibiana Coy Paez</cp:lastModifiedBy>
  <cp:revision/>
  <dcterms:created xsi:type="dcterms:W3CDTF">2009-01-14T13:57:13Z</dcterms:created>
  <dcterms:modified xsi:type="dcterms:W3CDTF">2024-08-01T01:15:09Z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20240731201507350</vt:lpwstr>
  </property>
</Properties>
</file>