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Julio\"/>
    </mc:Choice>
  </mc:AlternateContent>
  <bookViews>
    <workbookView xWindow="20370" yWindow="-120" windowWidth="29040" windowHeight="15840"/>
  </bookViews>
  <sheets>
    <sheet name="Julio 2023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25" i="1" s="1"/>
  <c r="B32" i="1" s="1"/>
  <c r="G29" i="1" l="1"/>
  <c r="F29" i="1"/>
  <c r="B30" i="1"/>
  <c r="G30" i="1" s="1"/>
  <c r="E29" i="1"/>
  <c r="D30" i="1"/>
  <c r="C30" i="1" l="1"/>
  <c r="E30" i="1" l="1"/>
  <c r="F30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D32" i="1" s="1"/>
  <c r="C7" i="1"/>
  <c r="C15" i="1" s="1"/>
  <c r="B7" i="1"/>
  <c r="C32" i="1" l="1"/>
  <c r="E7" i="1"/>
  <c r="F7" i="1"/>
  <c r="B15" i="1"/>
  <c r="E15" i="1" s="1"/>
  <c r="G7" i="1"/>
  <c r="F9" i="1"/>
  <c r="G9" i="1"/>
  <c r="E19" i="1"/>
  <c r="E25" i="1" s="1"/>
  <c r="G19" i="1"/>
  <c r="G25" i="1" s="1"/>
  <c r="F19" i="1"/>
  <c r="F25" i="1" s="1"/>
  <c r="E32" i="1" l="1"/>
  <c r="F15" i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<sst xmlns="http://schemas.openxmlformats.org/spreadsheetml/2006/main" count="65" uniqueCount="41">
  <si>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</si>
  <si>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</si>
  <si>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</si>
  <si>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</si>
  <si>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</si>
  <si>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</si>
  <si>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</si>
  <si>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</si>
  <si>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</si>
  <si>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</si>
  <si>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</si>
  <si>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</si>
  <si>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</si>
  <si>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</si>
  <si>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</si>
  <si>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</si>
  <si>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</si>
  <si>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</si>
  <si>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</si>
  <si>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</si>
  <si>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</si>
  <si>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</si>
  <si>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</si>
  <si>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</si>
  <si>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</si>
  <si>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</si>
  <si>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</si>
  <si>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</si>
  <si>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</si>
  <si>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</si>
  <si>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</si>
  <si>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</si>
  <si>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</si>
  <si>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</si>
  <si>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</si>
  <si>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</si>
  <si>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TOTAL PRESUPUESTO DE FUNCIONAMIENTO+ SERVICIO DE LA DEUDA + INVERSION SS</t>
  </si>
  <si>
    <t xml:space="preserve">PRESUPUESTO DE FUNCIONAMIENTO </t>
  </si>
  <si>
    <t>PRESUPUESTO SERVICIO DE LA DEUDA</t>
  </si>
  <si>
    <t>E S T R A T E G I A    D E     R E N D I C I Ó N    D E    C U E N T A S      2023</t>
  </si>
  <si>
    <t>EJECUCIÓN PRESUPUESTAL CORTE 31 DE JULIO DE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</si>
</sst>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zoomScale="55" zoomScaleNormal="55" workbookViewId="0">
      <selection activeCell="A25" sqref="A25"/>
    </sheetView>
  </sheetViews>
  <sheetFormatPr baseColWidth="10" defaultRowHeight="12.75"/>
  <cols>
    <col min="1" max="1" width="55" style="3" customWidth="1"/>
    <col min="2" max="2" width="21.85546875" style="3" customWidth="1"/>
    <col min="3" max="3" width="22.85546875" style="32" customWidth="1"/>
    <col min="4" max="4" width="20.5703125" style="33" customWidth="1"/>
    <col min="5" max="5" width="21.5703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39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350</v>
      </c>
      <c r="C7" s="7">
        <f>+C8</f>
        <v>68</v>
      </c>
      <c r="D7" s="7">
        <f>+D8</f>
        <v>65</v>
      </c>
      <c r="E7" s="7">
        <f>+B7-C7</f>
        <v>282</v>
      </c>
      <c r="F7" s="8">
        <f t="shared" ref="F7:F14" si="0">+C7/B7</f>
        <v>0.19428571428571428</v>
      </c>
      <c r="G7" s="9">
        <f>D7/B7</f>
        <v>0.18571428571428572</v>
      </c>
    </row>
    <row r="8" spans="1:29" ht="60.75" customHeight="1">
      <c r="A8" s="10" t="s">
        <v>16</v>
      </c>
      <c r="B8" s="11">
        <v>350</v>
      </c>
      <c r="C8" s="11">
        <v>68</v>
      </c>
      <c r="D8" s="11">
        <v>65</v>
      </c>
      <c r="E8" s="12">
        <f>B8-C8</f>
        <v>282</v>
      </c>
      <c r="F8" s="13">
        <f t="shared" si="0"/>
        <v>0.19428571428571428</v>
      </c>
      <c r="G8" s="14">
        <f>D8/B8</f>
        <v>0.18571428571428572</v>
      </c>
    </row>
    <row r="9" spans="1:29" ht="54">
      <c r="A9" s="6" t="s">
        <v>26</v>
      </c>
      <c r="B9" s="7">
        <f>+B10</f>
        <v>3901</v>
      </c>
      <c r="C9" s="7">
        <f t="shared" ref="C9:E9" si="1">+C10</f>
        <v>3158</v>
      </c>
      <c r="D9" s="7">
        <f t="shared" si="1"/>
        <v>1173</v>
      </c>
      <c r="E9" s="7">
        <f t="shared" si="1"/>
        <v>743</v>
      </c>
      <c r="F9" s="15">
        <f t="shared" si="0"/>
        <v>0.80953601640604977</v>
      </c>
      <c r="G9" s="16">
        <f>+D9/B9</f>
        <v>0.30069213022301972</v>
      </c>
    </row>
    <row r="10" spans="1:29" ht="61.5" customHeight="1">
      <c r="A10" s="10" t="s">
        <v>27</v>
      </c>
      <c r="B10" s="11">
        <v>3901</v>
      </c>
      <c r="C10" s="11">
        <v>3158</v>
      </c>
      <c r="D10" s="11">
        <v>1173</v>
      </c>
      <c r="E10" s="17">
        <f>B10-C10</f>
        <v>743</v>
      </c>
      <c r="F10" s="13">
        <f t="shared" si="0"/>
        <v>0.80953601640604977</v>
      </c>
      <c r="G10" s="18">
        <f>D10/B10</f>
        <v>0.30069213022301972</v>
      </c>
    </row>
    <row r="11" spans="1:29" ht="61.5" customHeight="1">
      <c r="A11" s="6" t="s">
        <v>28</v>
      </c>
      <c r="B11" s="7">
        <f>SUM(B12:B14)</f>
        <v>25627</v>
      </c>
      <c r="C11" s="7">
        <f t="shared" ref="C11:D11" si="2">SUM(C12:C14)</f>
        <v>9459</v>
      </c>
      <c r="D11" s="7">
        <f t="shared" si="2"/>
        <v>3299</v>
      </c>
      <c r="E11" s="7">
        <f t="shared" ref="E11:E13" si="3">B11-C11</f>
        <v>16168</v>
      </c>
      <c r="F11" s="15">
        <f>+C11/B11</f>
        <v>0.36910289928590939</v>
      </c>
      <c r="G11" s="16">
        <f>+D11/B11</f>
        <v>0.12873141608459829</v>
      </c>
    </row>
    <row r="12" spans="1:29" ht="61.5" customHeight="1">
      <c r="A12" s="10" t="s">
        <v>29</v>
      </c>
      <c r="B12" s="11">
        <v>2025</v>
      </c>
      <c r="C12" s="11">
        <v>199</v>
      </c>
      <c r="D12" s="11">
        <v>175</v>
      </c>
      <c r="E12" s="17">
        <f t="shared" si="3"/>
        <v>1826</v>
      </c>
      <c r="F12" s="13">
        <f t="shared" ref="F12:F13" si="4">+C12/B12</f>
        <v>9.8271604938271612E-2</v>
      </c>
      <c r="G12" s="18">
        <f t="shared" ref="G12:G13" si="5">D12/B12</f>
        <v>8.6419753086419748E-2</v>
      </c>
    </row>
    <row r="13" spans="1:29" ht="61.5" customHeight="1">
      <c r="A13" s="10" t="s">
        <v>30</v>
      </c>
      <c r="B13" s="11">
        <v>23201</v>
      </c>
      <c r="C13" s="11">
        <v>8859</v>
      </c>
      <c r="D13" s="11">
        <v>3062</v>
      </c>
      <c r="E13" s="17">
        <f t="shared" si="3"/>
        <v>14342</v>
      </c>
      <c r="F13" s="13">
        <f t="shared" si="4"/>
        <v>0.38183698978492309</v>
      </c>
      <c r="G13" s="18">
        <f t="shared" si="5"/>
        <v>0.13197706995388131</v>
      </c>
    </row>
    <row r="14" spans="1:29" ht="67.5" customHeight="1" thickBot="1">
      <c r="A14" s="10" t="s">
        <v>31</v>
      </c>
      <c r="B14" s="11">
        <v>401</v>
      </c>
      <c r="C14" s="11">
        <v>401</v>
      </c>
      <c r="D14" s="11">
        <v>62</v>
      </c>
      <c r="E14" s="17">
        <f>B14-C14</f>
        <v>0</v>
      </c>
      <c r="F14" s="13">
        <f t="shared" si="0"/>
        <v>1</v>
      </c>
      <c r="G14" s="18">
        <f>D14/B14</f>
        <v>0.15461346633416459</v>
      </c>
    </row>
    <row r="15" spans="1:29" ht="36.75" thickBot="1">
      <c r="A15" s="19" t="s">
        <v>17</v>
      </c>
      <c r="B15" s="7">
        <f>+B7+B9+B11</f>
        <v>29878</v>
      </c>
      <c r="C15" s="7">
        <f t="shared" ref="C15:D15" si="6">+C7+C9+C11</f>
        <v>12685</v>
      </c>
      <c r="D15" s="7">
        <f t="shared" si="6"/>
        <v>4537</v>
      </c>
      <c r="E15" s="7">
        <f>B15-C15</f>
        <v>17193</v>
      </c>
      <c r="F15" s="15">
        <f>+C15/B15</f>
        <v>0.424559876832452</v>
      </c>
      <c r="G15" s="16">
        <f>D15/B15</f>
        <v>0.15185086016466964</v>
      </c>
    </row>
    <row r="16" spans="1:29" ht="34.5" customHeight="1">
      <c r="A16" s="43" t="s">
        <v>37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158610</v>
      </c>
      <c r="C19" s="34">
        <f>SUM(C20:C24)</f>
        <v>80295</v>
      </c>
      <c r="D19" s="34">
        <f>SUM(D20:D24)</f>
        <v>72753</v>
      </c>
      <c r="E19" s="34">
        <f>SUM(E20:E24)</f>
        <v>78315</v>
      </c>
      <c r="F19" s="35">
        <f t="shared" ref="F19:F24" si="7">+C19/B19</f>
        <v>0.50624172498581421</v>
      </c>
      <c r="G19" s="36">
        <f t="shared" ref="G19:G24" si="8">D19/B19</f>
        <v>0.45869112918479288</v>
      </c>
    </row>
    <row r="20" spans="1:7" ht="30" customHeight="1">
      <c r="A20" s="24" t="s">
        <v>20</v>
      </c>
      <c r="B20" s="25">
        <v>114386</v>
      </c>
      <c r="C20" s="25">
        <v>55078</v>
      </c>
      <c r="D20" s="25">
        <v>54290</v>
      </c>
      <c r="E20" s="17">
        <f>B20-C20</f>
        <v>59308</v>
      </c>
      <c r="F20" s="13">
        <f t="shared" si="7"/>
        <v>0.4815099749969402</v>
      </c>
      <c r="G20" s="18">
        <f t="shared" si="8"/>
        <v>0.47462102005490181</v>
      </c>
    </row>
    <row r="21" spans="1:7" ht="30" customHeight="1">
      <c r="A21" s="24" t="s">
        <v>21</v>
      </c>
      <c r="B21" s="25">
        <v>14587</v>
      </c>
      <c r="C21" s="25">
        <v>11999</v>
      </c>
      <c r="D21" s="25">
        <v>5339</v>
      </c>
      <c r="E21" s="17">
        <f t="shared" ref="E21:E24" si="9">B21-C21</f>
        <v>2588</v>
      </c>
      <c r="F21" s="13">
        <f t="shared" si="7"/>
        <v>0.82258175087406593</v>
      </c>
      <c r="G21" s="18">
        <f t="shared" si="8"/>
        <v>0.36601083156235004</v>
      </c>
    </row>
    <row r="22" spans="1:7" ht="30" customHeight="1">
      <c r="A22" s="24" t="s">
        <v>22</v>
      </c>
      <c r="B22" s="25">
        <v>26501</v>
      </c>
      <c r="C22" s="25">
        <v>12943</v>
      </c>
      <c r="D22" s="25">
        <v>12849</v>
      </c>
      <c r="E22" s="17">
        <f t="shared" si="9"/>
        <v>13558</v>
      </c>
      <c r="F22" s="13">
        <f t="shared" si="7"/>
        <v>0.48839666427681977</v>
      </c>
      <c r="G22" s="18">
        <f t="shared" si="8"/>
        <v>0.48484962831591261</v>
      </c>
    </row>
    <row r="23" spans="1:7" ht="30" customHeight="1">
      <c r="A23" s="24" t="s">
        <v>23</v>
      </c>
      <c r="B23" s="25">
        <v>2393</v>
      </c>
      <c r="C23" s="25">
        <v>3</v>
      </c>
      <c r="D23" s="25">
        <v>3</v>
      </c>
      <c r="E23" s="17">
        <f t="shared" si="9"/>
        <v>2390</v>
      </c>
      <c r="F23" s="13">
        <f t="shared" si="7"/>
        <v>1.2536564981195152E-3</v>
      </c>
      <c r="G23" s="18">
        <f t="shared" si="8"/>
        <v>1.2536564981195152E-3</v>
      </c>
    </row>
    <row r="24" spans="1:7" ht="30" customHeight="1" thickBot="1">
      <c r="A24" s="24" t="s">
        <v>24</v>
      </c>
      <c r="B24" s="25">
        <v>743</v>
      </c>
      <c r="C24" s="25">
        <v>272</v>
      </c>
      <c r="D24" s="25">
        <v>272</v>
      </c>
      <c r="E24" s="17">
        <f t="shared" si="9"/>
        <v>471</v>
      </c>
      <c r="F24" s="13">
        <f t="shared" si="7"/>
        <v>0.36608344549125166</v>
      </c>
      <c r="G24" s="18">
        <f t="shared" si="8"/>
        <v>0.36608344549125166</v>
      </c>
    </row>
    <row r="25" spans="1:7" ht="36.75" thickBot="1">
      <c r="A25" s="19" t="s">
        <v>25</v>
      </c>
      <c r="B25" s="20">
        <f>B19</f>
        <v>158610</v>
      </c>
      <c r="C25" s="20">
        <f t="shared" ref="C25:G25" si="10">C19</f>
        <v>80295</v>
      </c>
      <c r="D25" s="20">
        <f t="shared" si="10"/>
        <v>72753</v>
      </c>
      <c r="E25" s="20">
        <f t="shared" si="10"/>
        <v>78315</v>
      </c>
      <c r="F25" s="21">
        <f t="shared" si="10"/>
        <v>0.50624172498581421</v>
      </c>
      <c r="G25" s="21">
        <f t="shared" si="10"/>
        <v>0.45869112918479288</v>
      </c>
    </row>
    <row r="26" spans="1:7" ht="34.5" customHeight="1">
      <c r="A26" s="43" t="s">
        <v>38</v>
      </c>
      <c r="B26" s="44"/>
      <c r="C26" s="44"/>
      <c r="D26" s="44"/>
      <c r="E26" s="44"/>
      <c r="F26" s="44"/>
      <c r="G26" s="45"/>
    </row>
    <row r="27" spans="1:7" ht="66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405</v>
      </c>
      <c r="C29" s="34">
        <v>405</v>
      </c>
      <c r="D29" s="34">
        <v>0</v>
      </c>
      <c r="E29" s="34">
        <f>+B29-C29</f>
        <v>0</v>
      </c>
      <c r="F29" s="35">
        <f>+C29/B29</f>
        <v>1</v>
      </c>
      <c r="G29" s="36">
        <f>+D29/B29</f>
        <v>0</v>
      </c>
    </row>
    <row r="30" spans="1:7" ht="30" customHeight="1" thickBot="1">
      <c r="A30" s="19" t="s">
        <v>35</v>
      </c>
      <c r="B30" s="20">
        <f>+B29</f>
        <v>405</v>
      </c>
      <c r="C30" s="20">
        <f>+C29</f>
        <v>405</v>
      </c>
      <c r="D30" s="20">
        <f>+D29</f>
        <v>0</v>
      </c>
      <c r="E30" s="20">
        <f>+B30-C30</f>
        <v>0</v>
      </c>
      <c r="F30" s="21">
        <f>+C30/B30</f>
        <v>1</v>
      </c>
      <c r="G30" s="21">
        <f>+D30/B30</f>
        <v>0</v>
      </c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36</v>
      </c>
      <c r="B32" s="20">
        <f>B25+B15+B29</f>
        <v>188893</v>
      </c>
      <c r="C32" s="20">
        <f>C25+C15+C30</f>
        <v>93385</v>
      </c>
      <c r="D32" s="20">
        <f>D25+D15+D30</f>
        <v>77290</v>
      </c>
      <c r="E32" s="20">
        <f t="shared" ref="D32:E32" si="11">E25+E15+E30</f>
        <v>95508</v>
      </c>
      <c r="F32" s="21">
        <f>C32/B32</f>
        <v>0.49438041642623071</v>
      </c>
      <c r="G32" s="21">
        <f>D32/B32</f>
        <v>0.40917344740143891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 2023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2023-09-04T16:47:32Z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