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19200" windowHeight="7905"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FASE II" sheetId="17" r:id="rId11"/>
    <sheet name="Riesgos"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10">'EDT- FASE II'!$C$2:$F$7</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Riesgos!$B$2:$P$18</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DDDDD">#REF!</definedName>
    <definedName name="EDT">#REF!</definedName>
    <definedName name="EEE">#REF!</definedName>
    <definedName name="EEEE">#REF!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 name="QQQQ">#REF!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23" i="17" l="1"/>
  <c r="AH23" i="17"/>
  <c r="AG23" i="17"/>
  <c r="AF23" i="17"/>
  <c r="AE23" i="17"/>
  <c r="AD23" i="17"/>
  <c r="AC23" i="17"/>
  <c r="AB23" i="17"/>
  <c r="AA23" i="17"/>
  <c r="Z23" i="17"/>
  <c r="Y23" i="17"/>
  <c r="X23" i="17"/>
  <c r="W23" i="17"/>
  <c r="V23" i="17"/>
  <c r="U23" i="17"/>
  <c r="T23" i="17"/>
  <c r="S23" i="17"/>
  <c r="R23" i="17"/>
  <c r="Q23" i="17"/>
  <c r="P23" i="17"/>
  <c r="M10" i="17"/>
  <c r="M11" i="17"/>
  <c r="M12" i="17"/>
  <c r="M13" i="17"/>
  <c r="M14" i="17"/>
  <c r="M15" i="17"/>
  <c r="M16" i="17"/>
  <c r="M17" i="17"/>
  <c r="M18" i="17"/>
  <c r="M19" i="17"/>
  <c r="M20" i="17"/>
  <c r="M22" i="17"/>
  <c r="M21" i="17"/>
  <c r="AJ23" i="17" l="1"/>
  <c r="AJ21" i="17" l="1"/>
  <c r="AJ22" i="17"/>
  <c r="AJ10" i="17"/>
  <c r="O23" i="17"/>
  <c r="N23" i="17"/>
  <c r="AJ20" i="17"/>
  <c r="AJ19" i="17"/>
  <c r="AJ18" i="17"/>
  <c r="AJ17" i="17"/>
  <c r="AJ16" i="17"/>
  <c r="AJ15" i="17"/>
  <c r="AJ14" i="17"/>
  <c r="AJ13" i="17"/>
  <c r="AJ12" i="17"/>
  <c r="AJ11" i="17"/>
  <c r="M23" i="17" l="1"/>
  <c r="J11" i="17"/>
  <c r="F23" i="17" l="1"/>
  <c r="J22" i="17"/>
  <c r="J21" i="17"/>
  <c r="J20" i="17"/>
  <c r="J19" i="17"/>
  <c r="J18" i="17"/>
  <c r="J17" i="17"/>
  <c r="J16" i="17"/>
  <c r="J15" i="17"/>
  <c r="J14" i="17"/>
  <c r="J13" i="17"/>
  <c r="J12" i="17"/>
  <c r="J10" i="17"/>
  <c r="E7" i="17"/>
  <c r="L4" i="17" l="1"/>
  <c r="L3" i="17"/>
  <c r="L2" i="17"/>
  <c r="B17" i="16" l="1"/>
  <c r="B16" i="16"/>
  <c r="B15" i="16"/>
  <c r="B14" i="16"/>
  <c r="D7" i="9"/>
  <c r="D7" i="2"/>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<sst xmlns="http://schemas.openxmlformats.org/spreadsheetml/2006/main" count="434" uniqueCount="271">
  <si>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</si>
  <si>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</si>
  <si>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</si>
  <si>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</si>
  <si>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</si>
  <si>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</si>
  <si>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</si>
  <si>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</si>
  <si>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</si>
  <si>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</si>
  <si>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</si>
  <si>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</si>
  <si>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</si>
  <si>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</si>
  <si>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</si>
  <si>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</si>
  <si>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</si>
  <si>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</si>
  <si>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</si>
  <si>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</si>
  <si>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</si>
  <si>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</si>
  <si>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</si>
  <si>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</si>
  <si>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</si>
  <si>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</si>
  <si>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</si>
  <si>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</si>
  <si>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</si>
  <si>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</si>
  <si>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</si>
  <si>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</si>
  <si>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</si>
  <si>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</si>
  <si>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</si>
  <si>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</si>
  <si>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</si>
  <si>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</si>
  <si>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</si>
  <si>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</si>
  <si>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</si>
  <si>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</si>
  <si>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</si>
  <si>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</si>
  <si>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</si>
  <si>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</si>
  <si>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</si>
  <si>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</si>
  <si>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</si>
  <si>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</si>
  <si>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</si>
  <si>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</si>
  <si>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</si>
  <si>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</si>
  <si>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</si>
  <si>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</si>
  <si>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</si>
  <si>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</si>
  <si>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</si>
  <si>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</si>
  <si>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</si>
  <si>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</si>
  <si>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</si>
  <si>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</si>
  <si>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</si>
  <si>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</si>
  <si>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</si>
  <si>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</si>
  <si>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</si>
  <si>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</si>
  <si>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</si>
  <si>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</si>
  <si>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</si>
  <si>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</si>
  <si>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</si>
  <si>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</si>
  <si>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</si>
  <si>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</si>
  <si>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</si>
  <si>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</si>
  <si>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</si>
  <si>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</si>
  <si>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</si>
  <si>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</si>
  <si>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</si>
  <si>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</si>
  <si>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</si>
  <si>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</si>
  <si>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</si>
  <si>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</si>
  <si>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</si>
  <si>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</si>
  <si>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</si>
  <si>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</si>
  <si>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</si>
  <si>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</si>
  <si>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</si>
  <si>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</si>
  <si>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</si>
  <si>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</si>
  <si>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</si>
  <si>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</si>
  <si>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</si>
  <si>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</si>
  <si>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ACTIVIDADES</t>
  </si>
  <si>
    <t xml:space="preserve">ENTREGABLES </t>
  </si>
  <si>
    <t>METAS</t>
  </si>
  <si>
    <t>RESPONSABLES</t>
  </si>
  <si>
    <t>FECHA PROGRAMADA DE FINALIZACIÓN</t>
  </si>
  <si>
    <t>DURACIÓN DE LA ACTIVIDAD (Semanas)</t>
  </si>
  <si>
    <t>EVIDENCIA Ó AVANCES  DE LOS ENTREGABLES</t>
  </si>
  <si>
    <t>Bajo</t>
  </si>
  <si>
    <t>Medio</t>
  </si>
  <si>
    <t>Alto</t>
  </si>
  <si>
    <t>Página 12 de 12</t>
  </si>
  <si>
    <t>Extremo</t>
  </si>
  <si>
    <t>GESTION DE RIESGOS DEL PROYECTO</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</si>
  <si>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</si>
  <si>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</si>
  <si>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</si>
  <si>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</si>
  <si>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</si>
  <si>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</si>
  <si>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</si>
  <si>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</si>
  <si>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</si>
  <si>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</si>
  <si>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</si>
  <si>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</si>
  <si>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</si>
  <si>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</si>
  <si>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</si>
  <si>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</si>
  <si>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</si>
  <si>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</si>
  <si>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</si>
  <si>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</si>
  <si>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</si>
  <si>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</si>
  <si>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</si>
  <si>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</si>
  <si>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</si>
  <si>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</si>
  <si>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</si>
  <si>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</si>
  <si>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</si>
  <si>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</si>
  <si>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</si>
  <si>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</si>
  <si>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</si>
  <si>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</si>
  <si>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Contar con una política de fortalecimiento empresarial para las sociedades que apuntan a la inclusión financiera, a través de la creación de mecanismos regulatorios para las sociedades de intermediación financiera no bancaria.</t>
  </si>
  <si>
    <t>Contratistas Grupo de Supervisión de Asuntos Financieros Especiales</t>
  </si>
  <si>
    <t>Desarrolladores de la actividad</t>
  </si>
  <si>
    <t>Billy Escobar Perez</t>
  </si>
  <si>
    <t>Superintendente de Sociedades</t>
  </si>
  <si>
    <t>BEscobar@SUPERSOCIEDADES.GOV.CO</t>
  </si>
  <si>
    <t>Contratistas Grupo de Supervisión de  Asuntos
 Financieros Especiales</t>
  </si>
  <si>
    <t>Mantener informado al directivo de los avances  o inconvenientes del desarrollo del proyecto.</t>
  </si>
  <si>
    <t>Informar los avances o inconvenientes para la toma de decisiones frente al proyecto.</t>
  </si>
  <si>
    <t>Director</t>
  </si>
  <si>
    <t>Cambios en los patrocinadores o lideres del proyecto</t>
  </si>
  <si>
    <t>Cambios normativos con disposiciones contrarias que me impidan realizar el proyecto o alguna de sus actividades</t>
  </si>
  <si>
    <t>Revisión continua de los ajustes normativos</t>
  </si>
  <si>
    <t xml:space="preserve">Cambio de los contratistas </t>
  </si>
  <si>
    <t>Demora en la contratación del personal</t>
  </si>
  <si>
    <t>Informar a los nuevos responsables los alcances del proyecto</t>
  </si>
  <si>
    <t>Comuncación permanente con las areas involucradas</t>
  </si>
  <si>
    <t>Distribución de las funciones en el grupo de trabajo del proyecto y solicitar la contratación de nuevo personal</t>
  </si>
  <si>
    <t>Director y Coordinadora</t>
  </si>
  <si>
    <t>Fortalecer el conocimiento del modelo de negocio de SIFNB a cargo de la  Delegatura de Intervención y Asuntos Financieros Especiales</t>
  </si>
  <si>
    <t>El Patrocinador asignará un Gerente de proyecto, quien liderará el proyecto.</t>
  </si>
  <si>
    <t>El Gerente de Proyecto liderará la ejecución y seguimiento del proyecto. Tomará decisiones respecto a la operación y ejecución del proyecto. Debe tener una comunicación asertiva y manejo eficiente del tiempo.</t>
  </si>
  <si>
    <t>Encargados de ejecutar las actividades programadas en los plazos definidos.</t>
  </si>
  <si>
    <t>Presentación Trimestral</t>
  </si>
  <si>
    <t>Reuniones teams
 Acta grupo primario</t>
  </si>
  <si>
    <t>Coordinará y ejecutará que las actividades programadas se realicen en los plazos definidos.</t>
  </si>
  <si>
    <t>No Aplica</t>
  </si>
  <si>
    <t>Los criterios de aceptación de los productos esta dado en términos de cumplimiento de los plazos previstos en el EDT y del cumplimiento de los atributos de calidad definidos por el Gerente del Proyecto durante su ejecución.</t>
  </si>
  <si>
    <t>EVALUACIÓN</t>
  </si>
  <si>
    <t>ACTIVIDADES DE MITIGACIÓN</t>
  </si>
  <si>
    <t>Archivo en Excel con la información consolidada</t>
  </si>
  <si>
    <t>Líder Técnico y Contratistas Grupo de Supervisión de Asuntos
 Financieros Especiales</t>
  </si>
  <si>
    <t>RURamirez@SUPERSOCIEDADES.GOV.CO</t>
  </si>
  <si>
    <t>Solicitud y recepción de información de las SIFNB a cargo de la Delegatura de Supervisión Societaria o cualquiero otra dependencia.</t>
  </si>
  <si>
    <t>Demoras en la contratación, o no contratación del recurso humano requerido y cambios normativos.</t>
  </si>
  <si>
    <t>PESO DE LA ACTIVIDAD</t>
  </si>
  <si>
    <t>FECHA PROGRAMADA DE INICIO</t>
  </si>
  <si>
    <t>FECHA CIERRE</t>
  </si>
  <si>
    <t>PORCENTAJE DE CUMPLIMIENTO</t>
  </si>
  <si>
    <t>Documento</t>
  </si>
  <si>
    <t>Director de Investigaciones Administrativas por Captación y Asuntos Financieros Especiales</t>
  </si>
  <si>
    <t>Director Investigaciones Administrativas por
Captación y Asuntos Financieros especiales</t>
  </si>
  <si>
    <t>8324 y 8524</t>
  </si>
  <si>
    <t>Contratos 050, 051 y 093 de 2024</t>
  </si>
  <si>
    <t xml:space="preserve">Documento </t>
  </si>
  <si>
    <t>Base de datos con las sociedades requeridas</t>
  </si>
  <si>
    <t>Documento informe definitivo revisado</t>
  </si>
  <si>
    <t>Documento conclusiones mesa de trabajo</t>
  </si>
  <si>
    <t>SOCIEDADES SUPERVISADAS</t>
  </si>
  <si>
    <t>Director de Investigaciones Administrativas por Captación y Asuntos Financieros Especiales y Coordinador Grupo de Supervisión y Asuntos Financieros Especiales</t>
  </si>
  <si>
    <t>Contratistas Grupo de Supervisión de Asuntos
 Financieros Especiales</t>
  </si>
  <si>
    <t>Asesor Delegada de Intervención y Asuntos Financieros Especiales</t>
  </si>
  <si>
    <t>Coordinador Grupo de Supervisión de Asuntos
 Financieros Especiales</t>
  </si>
  <si>
    <t>Delegada Intervención y
 Asuntos Financieros Especiales</t>
  </si>
  <si>
    <t>Ditector Investigaciones Administrativas por
Captación y Asuntos Financieros Especiales</t>
  </si>
  <si>
    <t>EdgarB@SUPERSOCIEDADES.GOV.CO</t>
  </si>
  <si>
    <t>Delegado de Supervisión Societaria</t>
  </si>
  <si>
    <t>Delegada  Intervención y 
Asuntos Financieros Especiales</t>
  </si>
  <si>
    <t>Director Investigaciones Administrativas por
Captación y Asuntos Financieros Especiales</t>
  </si>
  <si>
    <t>Coordinador Grupo de Supervisión de Asuntos
 Financieros Especiales, Profesional Especializado Grupo de Supervisión de  Asuntos Financieros Especiales y Contratistras</t>
  </si>
  <si>
    <t xml:space="preserve">1. Caracterización de las sociedades que desarrollan la actividad Factoring, Libranza y SAPAC
2. Bases de datos con la información requerida y allegada por las SIFNB a cargo de esta Delegatura.                                                                                             </t>
  </si>
  <si>
    <t>Delegada Director y Coordinadora</t>
  </si>
  <si>
    <t xml:space="preserve">Caracterización de las  SIFNB (actividad Factoring, Libranza y SAPAC) a cargo de la Delegatura de Intervención y Asuntos Financieros Especiales. .                                                                      </t>
  </si>
  <si>
    <t>Coordinador GAFE, líder Técnico y Contratistas del Grupo de Supervisión de Asuntos
 Financieros Especiales</t>
  </si>
  <si>
    <t>Contratistas Grupo de Supervisión de Asuntos
 Financieros Especiales y coordinador GAFE.</t>
  </si>
  <si>
    <t>Director Investigaciones Administrativas por
Captación y Asuntos Financieros especiales y coordinador GAFE.</t>
  </si>
  <si>
    <t>Director de Investigaciones Administrativas por Captación y Asuntos Financieros Especiales y coordinador GAFE.</t>
  </si>
  <si>
    <t>Asesor técnico  Delegada de Intervención y Asuntos Financieros Especiales</t>
  </si>
  <si>
    <t>Estrategia de supervisión para Sociedades de Intermediación Financiera No Bancaria (SIFNB) - Fase II</t>
  </si>
  <si>
    <t>Promover la adopción de prácticas empresariales, responsables y sostenibles que contribuyan al desarrollo social, ambiental y económico en las empresas y los diferentes grupos de interés</t>
  </si>
  <si>
    <t>Liderazgo transformador (Linea Estratégica)
Responsabilidad social (Perspectiva Estratégica)</t>
  </si>
  <si>
    <t>Delegada de Intervención y Asuntos Financieros Especiales
Ruby Ruth Ramirez Medina</t>
  </si>
  <si>
    <t>Director de Investigaciones Administrativas por Captación y Asuntos Financieros Especiales
Edgar Alberto Bernal Castillo</t>
  </si>
  <si>
    <t>Coordinador Grupo de Supervisión de Asuntos Financieros Especiales
Por Definir</t>
  </si>
  <si>
    <t>Asesor Delegada de Intervención y Asuntos Financieros Especiales
Viviana Rodriguez Sepúlveda</t>
  </si>
  <si>
    <t>Ruby Ruth Ramirez Medina</t>
  </si>
  <si>
    <t>Camilo A. Franco</t>
  </si>
  <si>
    <t>Edgar Alberto Bernal Castillo</t>
  </si>
  <si>
    <t>Por Definir</t>
  </si>
  <si>
    <t>Viviana Rodriguez Sepúlveda</t>
  </si>
  <si>
    <t>VivianaR@SUPERSOCIEDADES.GOV.CO</t>
  </si>
  <si>
    <r>
      <t>El proyecto inicia desde la solicitud, recepción, análisis y caracterización de información sobre sociedades que desarrollan actividades de Factoring, Libranza y SAPAC a cargo de esta Delegatura. Así como, desde la solicitud y recepción de información para la futura caracterización de las SIFNB a cargo de esta Delegatura</t>
    </r>
    <r>
      <rPr>
        <sz val="12"/>
        <color rgb="FF00B050"/>
        <rFont val="Calibri Light"/>
        <family val="2"/>
      </rPr>
      <t>.</t>
    </r>
    <r>
      <rPr>
        <sz val="12"/>
        <rFont val="Calibri Light"/>
        <family val="2"/>
      </rPr>
      <t xml:space="preserve"> </t>
    </r>
  </si>
  <si>
    <t>1. Prioridad otorgada al proyecto, 2. Contratación del personal, 3. Ningun cambio normativo de indole funcional.</t>
  </si>
  <si>
    <t>A FEBRERO</t>
  </si>
  <si>
    <t>MARZO</t>
  </si>
  <si>
    <t>ABRIL</t>
  </si>
  <si>
    <t>MAYO</t>
  </si>
  <si>
    <t>JUNIO</t>
  </si>
  <si>
    <t>JULIO</t>
  </si>
  <si>
    <t>AGOSTO</t>
  </si>
  <si>
    <t>SEPTIEMBRE</t>
  </si>
  <si>
    <t>OCTUBRE</t>
  </si>
  <si>
    <t>NOVIEMBRE</t>
  </si>
  <si>
    <t>DICIEMBRE</t>
  </si>
  <si>
    <t>% programado</t>
  </si>
  <si>
    <t>% ejecutado</t>
  </si>
  <si>
    <r>
      <rPr>
        <b/>
        <sz val="11"/>
        <color rgb="FF0000FF"/>
        <rFont val="Calibri Light"/>
        <family val="2"/>
      </rPr>
      <t>Marzo:</t>
    </r>
    <r>
      <rPr>
        <sz val="11"/>
        <color rgb="FF0000FF"/>
        <rFont val="Calibri Light"/>
        <family val="2"/>
      </rPr>
      <t xml:space="preserve"> Se realizó una mesa de trabajo con los supervisados SAPAC.
</t>
    </r>
    <r>
      <rPr>
        <b/>
        <sz val="11"/>
        <color rgb="FF0000FF"/>
        <rFont val="Calibri Light"/>
        <family val="2"/>
      </rPr>
      <t xml:space="preserve">Evidencia: </t>
    </r>
    <r>
      <rPr>
        <sz val="11"/>
        <color rgb="FF0000FF"/>
        <rFont val="Calibri Light"/>
        <family val="2"/>
      </rPr>
      <t>Documento con las conclusiones de la mesa de trabajo.</t>
    </r>
  </si>
  <si>
    <r>
      <rPr>
        <b/>
        <sz val="11"/>
        <color rgb="FF0000FF"/>
        <rFont val="Calibri Light"/>
        <family val="2"/>
      </rPr>
      <t xml:space="preserve">Marzo: </t>
    </r>
    <r>
      <rPr>
        <sz val="11"/>
        <color rgb="FF0000FF"/>
        <rFont val="Calibri Light"/>
        <family val="2"/>
      </rPr>
      <t xml:space="preserve">Se inicio la revisión y aprobación por parte de Gerente (DIACAFE) y el patrocinador (DIAFE) del documento final contentivo de la caracterización de Multinivel.
</t>
    </r>
    <r>
      <rPr>
        <b/>
        <sz val="11"/>
        <color rgb="FF0000FF"/>
        <rFont val="Calibri Light"/>
        <family val="2"/>
      </rPr>
      <t>Evidencia:</t>
    </r>
    <r>
      <rPr>
        <sz val="11"/>
        <color rgb="FF0000FF"/>
        <rFont val="Calibri Light"/>
        <family val="2"/>
      </rPr>
      <t xml:space="preserve"> Correos de envío del documento para revisión.
</t>
    </r>
    <r>
      <rPr>
        <b/>
        <sz val="11"/>
        <color rgb="FF0000FF"/>
        <rFont val="Calibri Light"/>
        <family val="2"/>
      </rPr>
      <t xml:space="preserve">Abril: </t>
    </r>
    <r>
      <rPr>
        <sz val="11"/>
        <color rgb="FF0000FF"/>
        <rFont val="Calibri Light"/>
        <family val="2"/>
      </rPr>
      <t xml:space="preserve">Se cargó como evidencia de la actividad el documento definitivo revisado y aprobado por Gerente y Patrocinador.
</t>
    </r>
    <r>
      <rPr>
        <b/>
        <sz val="11"/>
        <color rgb="FF0000FF"/>
        <rFont val="Calibri Light"/>
        <family val="2"/>
      </rPr>
      <t xml:space="preserve">Evidencia: </t>
    </r>
    <r>
      <rPr>
        <sz val="11"/>
        <color rgb="FF0000FF"/>
        <rFont val="Calibri Light"/>
        <family val="2"/>
      </rPr>
      <t>Documento final con la caracterización Multinivel revisado y aprobado.</t>
    </r>
  </si>
  <si>
    <t>1. Revisión del documento que contiene la versión definitiva con la caracterización Multinivel Fase I.</t>
  </si>
  <si>
    <t>01. MULTINIVEL</t>
  </si>
  <si>
    <t>02. SAPAC</t>
  </si>
  <si>
    <t>1. Mesa de trabajo con los supervisados.</t>
  </si>
  <si>
    <t>2. Análisis de la información remitida por las sociedades SAPAC (validación, requerimientos adicionales).</t>
  </si>
  <si>
    <t>3. Caracterización con el resultado producto del análisis de la información remitida por las sociedades SAPAC.</t>
  </si>
  <si>
    <t>03. LIBRANZAS</t>
  </si>
  <si>
    <t>1. Requerimiento de información a sociedades operadores de libranzas vigiladas (actualización) y su correspondiente seguimiento a la respuesta.</t>
  </si>
  <si>
    <t>2. Requerimiento de información a sociedades operadores de libranzas inspeccionadas y su correspondiente seguimiento a la respuesta.</t>
  </si>
  <si>
    <t>3. Consolidación de la información remitida por las sociedades operadores de libranzas.</t>
  </si>
  <si>
    <t>4. Análisis de la información remitida por las sociedades operadoras de libranzas  (validación, requerimientos adicionales y visitas).</t>
  </si>
  <si>
    <t>5. Caracterización con el resultado producto del análisis de la información remitida por las sociedades operadoras de libranzas.</t>
  </si>
  <si>
    <t>04. FACTORING</t>
  </si>
  <si>
    <t>1. Requerimiento de información a sociedades con actividades de factoring (actualización) y su correspondiente seguimiento a la respuesta.</t>
  </si>
  <si>
    <t>2. Consolidación de la información remitida por las sociedades con actividades de factoring.</t>
  </si>
  <si>
    <t>3. Análisis de la información remitida por las sociedades con actividades de factoring (validación, requerimientos adicionales y visitas).</t>
  </si>
  <si>
    <t>4. Caracterización con el resultado producto del análisis de la información remitida por las sociedades con actividades de factoring.</t>
  </si>
  <si>
    <r>
      <t xml:space="preserve">Abril: Se validó la base de datos de las sociedades vigiladas por la Enttidad y las registradas en el RUNEOL.(Base de datos solicitada a Confecámaras).
Se verificó los datos de las sociedades vigiladas regitrados en el RUES para el envio de los requerimientos.
Evidencia:
1.Base de datos RUNEOL.
2.Base de datos Vigiladas
3.Base de datos actualizada (RUES)
Mayo: Se realizó el envío del masivo a las sociedades con el enlace del formulario y el cuestionario en formato pdf.                                                  Se respondió a las dudas de las sociedades desde el correo dudasrequerimientolibranza@supersociedades.gov.co. 
Evidencia:
1.  Registro de envio del requerimiento masivo                                                                   
2. Cuestionario en formato PDF                               3. Respuesta a inquietudes de las sociedades
</t>
    </r>
    <r>
      <rPr>
        <b/>
        <sz val="11"/>
        <color rgb="FF0000FF"/>
        <rFont val="Calibri Light"/>
        <family val="2"/>
      </rPr>
      <t xml:space="preserve">Junio: </t>
    </r>
    <r>
      <rPr>
        <sz val="11"/>
        <color rgb="FF0000FF"/>
        <rFont val="Calibri Light"/>
        <family val="2"/>
      </rPr>
      <t xml:space="preserve">Se realizó el seguimiento a las respuestas proporcionadas por las sociedades  vigiladas y se efectuaron controles de términos.
Se gestionaron las dudas de las sociedades, cuyas respuestas reposan en https://outlook.office.com/mail/dudasrequerimientolibranzas@SUPERSOCIEDADES.GOV.CO/.
Las respuestas de las sociedades se radicaron a través del webmaster.
</t>
    </r>
    <r>
      <rPr>
        <b/>
        <sz val="11"/>
        <color rgb="FF0000FF"/>
        <rFont val="Calibri Light"/>
        <family val="2"/>
      </rPr>
      <t>Evidencia:</t>
    </r>
    <r>
      <rPr>
        <sz val="11"/>
        <color rgb="FF0000FF"/>
        <rFont val="Calibri Light"/>
        <family val="2"/>
      </rPr>
      <t xml:space="preserve">
1. Primer y segundo control de términos
2. Respuesta a las inquietudes  de las sociedades.
3. Base de datos radicación de respuestas</t>
    </r>
  </si>
  <si>
    <r>
      <t xml:space="preserve">Abril: </t>
    </r>
    <r>
      <rPr>
        <sz val="11"/>
        <color rgb="FF0000FF"/>
        <rFont val="Calibri Light"/>
        <family val="2"/>
      </rPr>
      <t>Se depuró la base de datos de las sociedades registradas en el RUNEOL (Base de datos solicitada a Confecámaras). Se realizó cálculo del tamaño de la muestra y realizó el muestro aleatorio de las sociedades inspeccionadas a requerir.
Se verificó los datos de las sociedades inspeccionadas regitrados en el RUES para el envio de los requerimientos</t>
    </r>
    <r>
      <rPr>
        <b/>
        <sz val="11"/>
        <color rgb="FF0000FF"/>
        <rFont val="Calibri Light"/>
        <family val="2"/>
      </rPr>
      <t xml:space="preserve">
Evidencia: 
</t>
    </r>
    <r>
      <rPr>
        <sz val="11"/>
        <color rgb="FF0000FF"/>
        <rFont val="Calibri Light"/>
        <family val="2"/>
      </rPr>
      <t xml:space="preserve">1.Base de datos RUNEOL.
2.Calculo tamaño de la muestra y muestreo aleatorio
3.Base de datos actualizada (RUES)
</t>
    </r>
    <r>
      <rPr>
        <b/>
        <sz val="11"/>
        <color rgb="FF0000FF"/>
        <rFont val="Calibri Light"/>
        <family val="2"/>
      </rPr>
      <t xml:space="preserve">Mayo: </t>
    </r>
    <r>
      <rPr>
        <sz val="11"/>
        <color rgb="FF0000FF"/>
        <rFont val="Calibri Light"/>
        <family val="2"/>
      </rPr>
      <t xml:space="preserve">Se realizó el envío del masivo a las sociedades con el enlace del formulario y el cuestionario en formato pdf.                                                  Se respondió a las dudas de las sociedades desde el correo dudasrequerimientolibranza@supersociedades.gov.co. </t>
    </r>
    <r>
      <rPr>
        <b/>
        <sz val="11"/>
        <color rgb="FF0000FF"/>
        <rFont val="Calibri Light"/>
        <family val="2"/>
      </rPr>
      <t xml:space="preserve">
Evidencia:
</t>
    </r>
    <r>
      <rPr>
        <sz val="11"/>
        <color rgb="FF0000FF"/>
        <rFont val="Calibri Light"/>
        <family val="2"/>
      </rPr>
      <t xml:space="preserve">1.  Registro de envio del requerimiento masivo                                                                   
2. Cuestionario en formato PDF                               3. Respuesta a inquietudes de las sociedades   
</t>
    </r>
    <r>
      <rPr>
        <b/>
        <sz val="11"/>
        <color rgb="FF0000FF"/>
        <rFont val="Calibri Light"/>
        <family val="2"/>
      </rPr>
      <t>Junio:</t>
    </r>
    <r>
      <rPr>
        <sz val="11"/>
        <color rgb="FF0000FF"/>
        <rFont val="Calibri Light"/>
        <family val="2"/>
      </rPr>
      <t xml:space="preserve"> Se realizó el seguimiento a las respuestas proporcionadas por las sociedades inspeccionadas y se efectuaron controles de términos.
Se gestionaron las dudas de las sociedades, cuyas respuestas reposan en https://outlook.office.com/mail/dudasrequerimientolibranzas@SUPERSOCIEDADES.GOV.CO/.
Las respuestas de las sociedades se radicaron a través del webmaster.
</t>
    </r>
    <r>
      <rPr>
        <b/>
        <sz val="11"/>
        <color rgb="FF0000FF"/>
        <rFont val="Calibri Light"/>
        <family val="2"/>
      </rPr>
      <t>Evidencia:</t>
    </r>
    <r>
      <rPr>
        <sz val="11"/>
        <color rgb="FF0000FF"/>
        <rFont val="Calibri Light"/>
        <family val="2"/>
      </rPr>
      <t xml:space="preserve">
1. Primer y segundo control de términos
2. Respuesta a las inquietudes  de las sociedades 
3. Base de datos radicación de respuestas</t>
    </r>
  </si>
  <si>
    <r>
      <rPr>
        <b/>
        <sz val="11"/>
        <color rgb="FF0000FF"/>
        <rFont val="Calibri Light"/>
        <family val="2"/>
      </rPr>
      <t>Abril:</t>
    </r>
    <r>
      <rPr>
        <sz val="11"/>
        <color rgb="FF0000FF"/>
        <rFont val="Calibri Light"/>
        <family val="2"/>
      </rPr>
      <t xml:space="preserve"> Se requirió información adicional a las sociedades SAPAC, donde se realizarón las siguientes actividades:
* Revisión y actualización de los datos de las sociedades en la página RUES.
* Realización, revisión y aprobación del cuestionario en el aplicativo Forms y en word.
</t>
    </r>
    <r>
      <rPr>
        <b/>
        <sz val="11"/>
        <color rgb="FF0000FF"/>
        <rFont val="Calibri Light"/>
        <family val="2"/>
      </rPr>
      <t>Evidencia:</t>
    </r>
    <r>
      <rPr>
        <sz val="11"/>
        <color rgb="FF0000FF"/>
        <rFont val="Calibri Light"/>
        <family val="2"/>
      </rPr>
      <t xml:space="preserve">
1. Base de datos con la actualización de los datos página RUES.
2. Base de datos con las sociedades requeridas.
3. Cuestionario enviado a las sociedades.
</t>
    </r>
    <r>
      <rPr>
        <b/>
        <sz val="11"/>
        <color rgb="FF0000FF"/>
        <rFont val="Calibri Light"/>
        <family val="2"/>
      </rPr>
      <t xml:space="preserve">Mayo: </t>
    </r>
    <r>
      <rPr>
        <sz val="11"/>
        <color rgb="FF0000FF"/>
        <rFont val="Calibri Light"/>
        <family val="2"/>
      </rPr>
      <t xml:space="preserve">Se verificó el radicado del requerimiento y  se radicaron las respuestas de las sociedades en formato Forms.                                                     
Se respondió a las solicitudes adicionales de las sociedades.
Se realizó el análisis de la información remitida por las sociedades.  </t>
    </r>
    <r>
      <rPr>
        <b/>
        <sz val="11"/>
        <color rgb="FF0000FF"/>
        <rFont val="Calibri Light"/>
        <family val="2"/>
      </rPr>
      <t xml:space="preserve">
Evidencia:
</t>
    </r>
    <r>
      <rPr>
        <sz val="11"/>
        <color rgb="FF0000FF"/>
        <rFont val="Calibri Light"/>
        <family val="2"/>
      </rPr>
      <t xml:space="preserve">1. Base de datos envío del requerimiento y  respuestas sociedades.
2. Respuesta a requerimientos adicionales  de las sociedades.
3. Documento con el análisis y la consolidación de la información enviada por las sociedades.
</t>
    </r>
    <r>
      <rPr>
        <b/>
        <sz val="11"/>
        <color rgb="FF0000FF"/>
        <rFont val="Calibri Light"/>
        <family val="2"/>
      </rPr>
      <t xml:space="preserve">
</t>
    </r>
  </si>
  <si>
    <r>
      <t xml:space="preserve">Mayo: </t>
    </r>
    <r>
      <rPr>
        <sz val="11"/>
        <color rgb="FF0000FF"/>
        <rFont val="Calibri Light"/>
        <family val="2"/>
      </rPr>
      <t>Inicio del desarrollo de la caracterización con el análisis de las respuestas enviadas por las sociedades.</t>
    </r>
    <r>
      <rPr>
        <b/>
        <sz val="11"/>
        <color rgb="FF0000FF"/>
        <rFont val="Calibri Light"/>
        <family val="2"/>
      </rPr>
      <t xml:space="preserve">
Evidencia:
</t>
    </r>
    <r>
      <rPr>
        <sz val="11"/>
        <color rgb="FF0000FF"/>
        <rFont val="Calibri Light"/>
        <family val="2"/>
      </rPr>
      <t xml:space="preserve">1. Caracterización sociedades SAPAC. 
</t>
    </r>
    <r>
      <rPr>
        <b/>
        <sz val="11"/>
        <color rgb="FF0000FF"/>
        <rFont val="Calibri Light"/>
        <family val="2"/>
      </rPr>
      <t>Junio</t>
    </r>
    <r>
      <rPr>
        <sz val="11"/>
        <color rgb="FF0000FF"/>
        <rFont val="Calibri Light"/>
        <family val="2"/>
      </rPr>
      <t xml:space="preserve">: Se realizó la consolidación de la información enviada por las sociedades a través del aplicativo Forms.
Se continuó con el desarrollo de la caracterización, donde se realizó la respectiva descarga de información haciendo uso de los aplicativos SIRFIN y STORM.
</t>
    </r>
    <r>
      <rPr>
        <b/>
        <sz val="11"/>
        <color rgb="FF0000FF"/>
        <rFont val="Calibri Light"/>
        <family val="2"/>
      </rPr>
      <t>Evindencia:</t>
    </r>
    <r>
      <rPr>
        <sz val="11"/>
        <color rgb="FF0000FF"/>
        <rFont val="Calibri Light"/>
        <family val="2"/>
      </rPr>
      <t xml:space="preserve">
1. Ruta Aplicativo SIRFIN
2. Ruta Aplicativo STORM
3. Caracterización Sociedades SAPAC. 
</t>
    </r>
    <r>
      <rPr>
        <b/>
        <sz val="11"/>
        <color rgb="FF0000FF"/>
        <rFont val="Calibri Light"/>
        <family val="2"/>
      </rPr>
      <t xml:space="preserve">
Julio</t>
    </r>
    <r>
      <rPr>
        <sz val="11"/>
        <color rgb="FF0000FF"/>
        <rFont val="Calibri Light"/>
        <family val="2"/>
      </rPr>
      <t xml:space="preserve">: Se cargó como evidencia de la actividad el documento definitivo revisado y aprobado por Gerente y Patrocinador.
</t>
    </r>
    <r>
      <rPr>
        <b/>
        <sz val="11"/>
        <color rgb="FF0000FF"/>
        <rFont val="Calibri Light"/>
        <family val="2"/>
      </rPr>
      <t>Evidencia:</t>
    </r>
    <r>
      <rPr>
        <sz val="11"/>
        <color rgb="FF0000FF"/>
        <rFont val="Calibri Light"/>
        <family val="2"/>
      </rPr>
      <t xml:space="preserve"> Documento final con la caracterización de las sociedades SAPAC revisado y aprobado.</t>
    </r>
  </si>
  <si>
    <r>
      <t xml:space="preserve">Abril: </t>
    </r>
    <r>
      <rPr>
        <sz val="11"/>
        <color rgb="FF0000FF"/>
        <rFont val="Calibri Light"/>
        <family val="2"/>
      </rPr>
      <t>Se verificó la base de datos de las sociedades registradas en el RUES y en el RUNF para el envio de los requerimientos. Así mismo, se realizó reunión con la IFC (International Finance Corporation).
Evidencia: 
1. Base de datos con la información actualizada de la página RUES y RUNF.
2. Trazabilidad de agendamiento reunión IFC.</t>
    </r>
    <r>
      <rPr>
        <b/>
        <sz val="11"/>
        <color rgb="FF0000FF"/>
        <rFont val="Calibri Light"/>
        <family val="2"/>
      </rPr>
      <t xml:space="preserve">
Mayo: </t>
    </r>
    <r>
      <rPr>
        <sz val="11"/>
        <color rgb="FF0000FF"/>
        <rFont val="Calibri Light"/>
        <family val="2"/>
      </rPr>
      <t xml:space="preserve">Se realizó el envío del masivo a las sociedades con el enlace del formulario y el cuestionario en formato pdf.                                                 
Se respondió a las dudas de las sociedades desde el correo dudasrequerimientofactoring@supersociedades.gov.co. </t>
    </r>
    <r>
      <rPr>
        <b/>
        <sz val="11"/>
        <color rgb="FF0000FF"/>
        <rFont val="Calibri Light"/>
        <family val="2"/>
      </rPr>
      <t xml:space="preserve">
Evidencia:</t>
    </r>
    <r>
      <rPr>
        <sz val="11"/>
        <color rgb="FF0000FF"/>
        <rFont val="Calibri Light"/>
        <family val="2"/>
      </rPr>
      <t xml:space="preserve">
1.  Registro de envio del requerimiento masivo                                                                   
2.Respuesta a inquietudes de las sociedades 
</t>
    </r>
    <r>
      <rPr>
        <b/>
        <sz val="11"/>
        <color rgb="FF0000FF"/>
        <rFont val="Calibri Light"/>
        <family val="2"/>
      </rPr>
      <t>Junio:</t>
    </r>
    <r>
      <rPr>
        <sz val="11"/>
        <color rgb="FF0000FF"/>
        <rFont val="Calibri Light"/>
        <family val="2"/>
      </rPr>
      <t xml:space="preserve"> Se realizó el seguimiento a las respuestas proporcionadas por las sociedades  y se efectuaron controles de términos.
Se gestionaron las dudas de las sociedades, cuyas respuestas reposan en https://outlook.office.com/mail/dudasrequerimientofactoring@supersociedades.gov.co/sentitems/id/AAQkAGE0ZDVkYWQ2LWZmZWItNDA5MC05NDhjLTMzYzMxZTgyNDU2YwAQAObEGwr14U2MpHtHURZJSpA%3D
Las respuestas fueron radicados por medio de la Webmaster.
1. Control de términos
2. Respuesta a las inquietudes  de las sociedades.
3. Base de datos radicación de respuestas.        
</t>
    </r>
    <r>
      <rPr>
        <b/>
        <sz val="11"/>
        <color rgb="FF0000FF"/>
        <rFont val="Calibri Light"/>
        <family val="2"/>
      </rPr>
      <t xml:space="preserve">Julio: </t>
    </r>
    <r>
      <rPr>
        <sz val="11"/>
        <color rgb="FF0000FF"/>
        <rFont val="Calibri Light"/>
        <family val="2"/>
      </rPr>
      <t>Se revisan y descargan las respuestas del cuestionario en archivo Excel.</t>
    </r>
    <r>
      <rPr>
        <b/>
        <sz val="11"/>
        <color rgb="FF0000FF"/>
        <rFont val="Calibri Light"/>
        <family val="2"/>
      </rPr>
      <t xml:space="preserve">
Evidencia:
</t>
    </r>
    <r>
      <rPr>
        <sz val="11"/>
        <color rgb="FF0000FF"/>
        <rFont val="Calibri Light"/>
        <family val="2"/>
      </rPr>
      <t xml:space="preserve">1_Respuesta_sociedades SAPAC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</si>
</sst>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164" formatCode="dd/mm/yyyy;@"/>
    <numFmt numFmtId="165" formatCode="[$$-240A]#,##0"/>
    <numFmt numFmtId="166" formatCode="dd\-mm\-yy"/>
  </numFmts>
  <fonts count="3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4"/>
      <name val="Calibri Light"/>
      <family val="2"/>
    </font>
    <font>
      <b/>
      <sz val="12"/>
      <name val="Calibri Light"/>
      <family val="2"/>
    </font>
    <font>
      <u/>
      <sz val="12"/>
      <color theme="10"/>
      <name val="Calibri Light"/>
      <family val="2"/>
    </font>
    <font>
      <sz val="12"/>
      <color rgb="FF00B050"/>
      <name val="Calibri Light"/>
      <family val="2"/>
    </font>
    <font>
      <sz val="9"/>
      <name val="Calibri Light"/>
      <family val="2"/>
    </font>
    <font>
      <sz val="11"/>
      <name val="Calibri Light"/>
      <family val="2"/>
    </font>
    <font>
      <b/>
      <sz val="9"/>
      <name val="Calibri Light"/>
      <family val="2"/>
    </font>
    <font>
      <b/>
      <sz val="11"/>
      <name val="Calibri Light"/>
      <family val="2"/>
    </font>
    <font>
      <b/>
      <sz val="9"/>
      <color theme="0"/>
      <name val="Calibri Light"/>
      <family val="2"/>
    </font>
    <font>
      <b/>
      <sz val="11"/>
      <color indexed="9"/>
      <name val="Calibri Light"/>
      <family val="2"/>
    </font>
    <font>
      <b/>
      <sz val="8"/>
      <color indexed="9"/>
      <name val="Calibri Light"/>
      <family val="2"/>
    </font>
    <font>
      <u/>
      <sz val="10"/>
      <color theme="0"/>
      <name val="Arial"/>
      <family val="2"/>
    </font>
    <font>
      <b/>
      <sz val="10"/>
      <name val="Calibri Light"/>
      <family val="2"/>
    </font>
    <font>
      <b/>
      <sz val="11"/>
      <color rgb="FF0000FF"/>
      <name val="Calibri Light"/>
      <family val="2"/>
    </font>
    <font>
      <sz val="11"/>
      <color rgb="FF0000FF"/>
      <name val="Calibri Light"/>
      <family val="2"/>
    </font>
    <font>
      <sz val="12"/>
      <color rgb="FF0000FF"/>
      <name val="Calibri Light"/>
      <family val="2"/>
    </font>
    <font>
      <sz val="10"/>
      <color rgb="FF0000FF"/>
      <name val="Calibri Light"/>
      <family val="2"/>
    </font>
    <font>
      <sz val="9"/>
      <color rgb="FF0000FF"/>
      <name val="Calibri Light"/>
      <family val="2"/>
    </font>
    <font>
      <b/>
      <sz val="18"/>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23"/>
      </patternFill>
    </fill>
    <fill>
      <patternFill patternType="solid">
        <fgColor rgb="FF00206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2" fillId="0" borderId="0" applyFont="0" applyFill="0" applyBorder="0" applyAlignment="0" applyProtection="0"/>
  </cellStyleXfs>
  <cellXfs count="319">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6" fontId="4"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4"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5" fillId="3" borderId="2" xfId="0" applyFont="1" applyFill="1" applyBorder="1" applyAlignment="1">
      <alignment horizontal="center" vertical="center" wrapText="1"/>
    </xf>
    <xf numFmtId="0" fontId="18" fillId="0" borderId="0" xfId="0" applyFont="1" applyBorder="1" applyAlignment="1">
      <alignment horizontal="center" vertical="center"/>
    </xf>
    <xf numFmtId="0" fontId="18" fillId="4" borderId="0" xfId="0" applyFont="1" applyFill="1" applyBorder="1" applyAlignment="1">
      <alignment horizontal="center" vertical="center" wrapText="1"/>
    </xf>
    <xf numFmtId="0" fontId="17" fillId="4" borderId="0" xfId="0" applyFont="1" applyFill="1" applyAlignment="1">
      <alignment horizontal="justify" vertical="center"/>
    </xf>
    <xf numFmtId="0" fontId="17" fillId="4" borderId="2" xfId="0" applyFont="1" applyFill="1" applyBorder="1" applyAlignment="1">
      <alignment horizontal="center" vertical="center" wrapText="1"/>
    </xf>
    <xf numFmtId="0" fontId="17" fillId="0" borderId="0" xfId="0" applyFont="1" applyAlignment="1">
      <alignment horizontal="center" vertical="center" wrapText="1"/>
    </xf>
    <xf numFmtId="0" fontId="17" fillId="0" borderId="2" xfId="0" applyNumberFormat="1" applyFont="1" applyBorder="1" applyAlignment="1">
      <alignment horizontal="center" vertical="center" wrapText="1"/>
    </xf>
    <xf numFmtId="2" fontId="17" fillId="0" borderId="2" xfId="0" applyNumberFormat="1" applyFont="1" applyBorder="1" applyAlignment="1">
      <alignment horizontal="center" vertical="center" wrapText="1"/>
    </xf>
    <xf numFmtId="165" fontId="17" fillId="0" borderId="2"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7" fillId="4" borderId="2" xfId="0" applyFont="1" applyFill="1" applyBorder="1" applyAlignment="1">
      <alignment vertical="center" wrapText="1"/>
    </xf>
    <xf numFmtId="0" fontId="17" fillId="4" borderId="0" xfId="0" applyFont="1" applyFill="1" applyAlignment="1">
      <alignment vertical="center" wrapText="1"/>
    </xf>
    <xf numFmtId="0" fontId="21" fillId="4" borderId="2" xfId="4" applyFont="1" applyFill="1" applyBorder="1" applyAlignment="1">
      <alignment horizontal="center" vertical="center" wrapText="1"/>
    </xf>
    <xf numFmtId="0" fontId="17" fillId="4" borderId="2" xfId="0" applyFont="1" applyFill="1" applyBorder="1" applyAlignment="1">
      <alignment horizontal="left" vertical="center" wrapText="1"/>
    </xf>
    <xf numFmtId="0" fontId="17" fillId="4" borderId="8" xfId="0" applyFont="1" applyFill="1" applyBorder="1" applyAlignment="1">
      <alignment vertical="center" wrapText="1"/>
    </xf>
    <xf numFmtId="0" fontId="17" fillId="4" borderId="8"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4" borderId="0" xfId="0" applyFont="1" applyFill="1" applyBorder="1" applyAlignment="1">
      <alignment vertical="center" wrapText="1"/>
    </xf>
    <xf numFmtId="0" fontId="17" fillId="4" borderId="0" xfId="0" applyFont="1" applyFill="1" applyBorder="1" applyAlignment="1">
      <alignment horizontal="center" vertical="center" wrapText="1"/>
    </xf>
    <xf numFmtId="0" fontId="17" fillId="4" borderId="0" xfId="0" applyFont="1" applyFill="1"/>
    <xf numFmtId="0" fontId="17" fillId="4" borderId="2" xfId="0" applyFont="1" applyFill="1" applyBorder="1"/>
    <xf numFmtId="0" fontId="17" fillId="4" borderId="2" xfId="0" quotePrefix="1" applyFont="1" applyFill="1" applyBorder="1" applyAlignment="1">
      <alignment horizontal="center" vertical="center" wrapText="1"/>
    </xf>
    <xf numFmtId="0" fontId="17" fillId="4" borderId="2" xfId="0" applyFont="1" applyFill="1" applyBorder="1" applyAlignment="1">
      <alignment horizontal="center" vertical="center"/>
    </xf>
    <xf numFmtId="0" fontId="21" fillId="0" borderId="2" xfId="4"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Border="1" applyAlignment="1">
      <alignment vertical="center"/>
    </xf>
    <xf numFmtId="0" fontId="17" fillId="4" borderId="2" xfId="0" applyFont="1" applyFill="1" applyBorder="1" applyAlignment="1">
      <alignment horizontal="center"/>
    </xf>
    <xf numFmtId="164" fontId="17" fillId="4" borderId="2" xfId="0" applyNumberFormat="1" applyFont="1" applyFill="1" applyBorder="1" applyAlignment="1">
      <alignment horizontal="center" vertical="center" wrapText="1"/>
    </xf>
    <xf numFmtId="0" fontId="17" fillId="0" borderId="0" xfId="0" applyFont="1" applyBorder="1" applyAlignment="1">
      <alignment horizontal="center" vertical="center"/>
    </xf>
    <xf numFmtId="0" fontId="17" fillId="0" borderId="2" xfId="0" applyFont="1" applyBorder="1" applyAlignment="1">
      <alignment vertical="center" wrapText="1"/>
    </xf>
    <xf numFmtId="0" fontId="20" fillId="0" borderId="2" xfId="0" applyFont="1" applyBorder="1" applyAlignment="1">
      <alignment horizontal="center" vertical="center" wrapText="1"/>
    </xf>
    <xf numFmtId="0" fontId="17" fillId="4" borderId="2" xfId="0" applyFont="1" applyFill="1" applyBorder="1" applyAlignment="1">
      <alignment horizontal="center" vertical="center" wrapText="1"/>
    </xf>
    <xf numFmtId="0" fontId="11" fillId="4" borderId="2" xfId="4"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0" xfId="0" applyFont="1" applyFill="1" applyAlignment="1">
      <alignment horizontal="justify" vertical="center" wrapText="1"/>
    </xf>
    <xf numFmtId="9" fontId="18"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0" fontId="26" fillId="0" borderId="0" xfId="2" applyFont="1" applyFill="1" applyBorder="1" applyAlignment="1" applyProtection="1">
      <alignment horizontal="center" vertical="center"/>
    </xf>
    <xf numFmtId="0" fontId="28" fillId="9" borderId="2" xfId="0" applyFont="1" applyFill="1" applyBorder="1" applyAlignment="1" applyProtection="1">
      <alignment horizontal="center" vertical="center" wrapText="1"/>
    </xf>
    <xf numFmtId="9" fontId="28" fillId="9" borderId="2" xfId="0" applyNumberFormat="1" applyFont="1" applyFill="1" applyBorder="1" applyAlignment="1" applyProtection="1">
      <alignment horizontal="center" vertical="center" wrapText="1"/>
    </xf>
    <xf numFmtId="166" fontId="28" fillId="9" borderId="2" xfId="0" applyNumberFormat="1" applyFont="1" applyFill="1" applyBorder="1" applyAlignment="1" applyProtection="1">
      <alignment horizontal="center" vertical="center" wrapText="1"/>
    </xf>
    <xf numFmtId="0" fontId="17" fillId="0" borderId="0" xfId="0" applyFont="1" applyAlignment="1">
      <alignment horizontal="justify" vertical="center" wrapText="1"/>
    </xf>
    <xf numFmtId="0" fontId="17" fillId="0" borderId="0" xfId="0" applyFont="1" applyBorder="1" applyAlignment="1">
      <alignment horizontal="justify" vertical="center"/>
    </xf>
    <xf numFmtId="0" fontId="30" fillId="5" borderId="6" xfId="4" applyFont="1" applyFill="1" applyBorder="1" applyAlignment="1">
      <alignment horizontal="center" vertical="center"/>
    </xf>
    <xf numFmtId="0" fontId="14" fillId="10" borderId="2" xfId="0" applyFont="1" applyFill="1" applyBorder="1" applyAlignment="1" applyProtection="1">
      <alignment horizontal="center" vertical="center" wrapText="1"/>
    </xf>
    <xf numFmtId="0" fontId="33" fillId="0" borderId="2" xfId="0" applyFont="1" applyFill="1" applyBorder="1" applyAlignment="1" applyProtection="1">
      <alignment horizontal="justify" vertical="center" wrapText="1"/>
    </xf>
    <xf numFmtId="0" fontId="33" fillId="0" borderId="2" xfId="0" applyFont="1" applyFill="1" applyBorder="1" applyAlignment="1" applyProtection="1">
      <alignment horizontal="center" vertical="center" wrapText="1"/>
    </xf>
    <xf numFmtId="0" fontId="23" fillId="0" borderId="0" xfId="0" applyFont="1" applyAlignment="1" applyProtection="1">
      <alignment horizontal="center" vertical="center" wrapText="1"/>
    </xf>
    <xf numFmtId="10" fontId="35" fillId="11" borderId="2" xfId="5" applyNumberFormat="1" applyFont="1" applyFill="1" applyBorder="1" applyAlignment="1" applyProtection="1">
      <alignment horizontal="center" vertical="center" wrapText="1"/>
    </xf>
    <xf numFmtId="10" fontId="36" fillId="0" borderId="0" xfId="0" applyNumberFormat="1" applyFont="1" applyFill="1" applyAlignment="1" applyProtection="1">
      <alignment horizontal="center" vertical="center" wrapText="1"/>
    </xf>
    <xf numFmtId="10" fontId="31" fillId="12" borderId="58" xfId="0" applyNumberFormat="1" applyFont="1" applyFill="1" applyBorder="1" applyAlignment="1" applyProtection="1">
      <alignment horizontal="center" vertical="center" wrapText="1"/>
    </xf>
    <xf numFmtId="10" fontId="31" fillId="12" borderId="2"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19"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7" fillId="4"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9" fillId="0" borderId="2" xfId="0" applyFont="1" applyBorder="1" applyAlignment="1">
      <alignment horizontal="center" vertical="center" wrapText="1"/>
    </xf>
    <xf numFmtId="0" fontId="17" fillId="0" borderId="5" xfId="0" applyFont="1" applyFill="1" applyBorder="1" applyAlignment="1">
      <alignment horizontal="justify" vertical="center" wrapText="1"/>
    </xf>
    <xf numFmtId="0" fontId="17" fillId="0" borderId="4" xfId="0" applyFont="1" applyFill="1" applyBorder="1" applyAlignment="1">
      <alignment horizontal="justify" vertical="center"/>
    </xf>
    <xf numFmtId="0" fontId="17" fillId="0" borderId="3" xfId="0" applyFont="1" applyFill="1" applyBorder="1" applyAlignment="1">
      <alignment horizontal="justify" vertical="center"/>
    </xf>
    <xf numFmtId="0" fontId="17" fillId="4" borderId="5" xfId="0" applyFont="1" applyFill="1" applyBorder="1" applyAlignment="1">
      <alignment horizontal="justify" vertical="center" wrapText="1"/>
    </xf>
    <xf numFmtId="0" fontId="17" fillId="4" borderId="4" xfId="0" applyFont="1" applyFill="1" applyBorder="1" applyAlignment="1">
      <alignment horizontal="justify" vertical="center"/>
    </xf>
    <xf numFmtId="0" fontId="17" fillId="4"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7" fillId="0" borderId="2" xfId="0" applyFont="1" applyFill="1" applyBorder="1" applyAlignment="1">
      <alignment horizontal="justify"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19" fillId="0" borderId="2" xfId="0" applyFont="1" applyBorder="1" applyAlignment="1">
      <alignment horizontal="left" vertical="center" wrapText="1"/>
    </xf>
    <xf numFmtId="0" fontId="5" fillId="3"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17" fillId="4" borderId="2" xfId="0" applyFont="1" applyFill="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0" fillId="0" borderId="2" xfId="0" applyFont="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17" fillId="0" borderId="2" xfId="0" applyFont="1" applyBorder="1" applyAlignment="1">
      <alignment horizontal="justify" vertical="center" wrapText="1"/>
    </xf>
    <xf numFmtId="0" fontId="20"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17"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17" fillId="4" borderId="2"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9" fillId="0" borderId="2" xfId="0" applyFont="1" applyBorder="1" applyAlignment="1">
      <alignment horizontal="left"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17" fillId="4" borderId="5"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2" xfId="0" applyFont="1" applyBorder="1" applyAlignment="1">
      <alignment horizontal="left" vertical="center" wrapText="1"/>
    </xf>
    <xf numFmtId="0" fontId="17" fillId="4" borderId="5"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7" fillId="0" borderId="2" xfId="0" applyFont="1" applyFill="1" applyBorder="1" applyAlignment="1">
      <alignment horizontal="justify"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25" fillId="4" borderId="29" xfId="2" applyFont="1" applyFill="1" applyBorder="1" applyAlignment="1" applyProtection="1">
      <alignment horizontal="center" vertical="center"/>
    </xf>
    <xf numFmtId="0" fontId="25" fillId="4" borderId="4" xfId="2" applyFont="1" applyFill="1" applyBorder="1" applyAlignment="1" applyProtection="1">
      <alignment horizontal="center" vertical="center"/>
    </xf>
    <xf numFmtId="0" fontId="25" fillId="4" borderId="35" xfId="2" applyFont="1" applyFill="1" applyBorder="1" applyAlignment="1" applyProtection="1">
      <alignment horizontal="center" vertical="center"/>
    </xf>
    <xf numFmtId="0" fontId="29" fillId="9" borderId="2" xfId="0" applyFont="1" applyFill="1" applyBorder="1" applyAlignment="1" applyProtection="1">
      <alignment horizontal="center" vertical="center" wrapText="1"/>
    </xf>
    <xf numFmtId="0" fontId="13" fillId="4" borderId="2" xfId="0" applyFont="1" applyFill="1" applyBorder="1" applyAlignment="1" applyProtection="1">
      <alignment horizont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3" borderId="2" xfId="0" applyFont="1" applyFill="1" applyBorder="1" applyAlignment="1">
      <alignment horizontal="center" vertical="center"/>
    </xf>
    <xf numFmtId="0" fontId="17" fillId="0" borderId="2" xfId="0" applyFont="1" applyBorder="1" applyAlignment="1">
      <alignment horizontal="center" vertical="center" wrapText="1"/>
    </xf>
    <xf numFmtId="0" fontId="24" fillId="0" borderId="0" xfId="0" applyFont="1" applyAlignment="1" applyProtection="1">
      <alignment horizontal="center" vertical="center" wrapText="1"/>
    </xf>
    <xf numFmtId="0" fontId="2" fillId="4" borderId="0" xfId="0" applyFont="1" applyFill="1" applyProtection="1"/>
    <xf numFmtId="0" fontId="23" fillId="0" borderId="0" xfId="0" applyFont="1" applyBorder="1" applyAlignment="1" applyProtection="1">
      <alignment horizontal="center" vertical="center" wrapText="1"/>
    </xf>
    <xf numFmtId="0" fontId="24" fillId="0" borderId="36" xfId="0" applyFont="1" applyBorder="1" applyAlignment="1" applyProtection="1">
      <alignment horizontal="center" vertical="center" wrapText="1"/>
    </xf>
    <xf numFmtId="0" fontId="23" fillId="4" borderId="17" xfId="0" applyFont="1" applyFill="1" applyBorder="1" applyAlignment="1" applyProtection="1">
      <alignment horizontal="left" vertical="center" wrapText="1"/>
    </xf>
    <xf numFmtId="0" fontId="23" fillId="4" borderId="19"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4" fillId="0" borderId="37" xfId="0" applyFont="1" applyBorder="1" applyAlignment="1" applyProtection="1">
      <alignment horizontal="center" vertical="center" wrapText="1"/>
    </xf>
    <xf numFmtId="0" fontId="23" fillId="4" borderId="20" xfId="0" applyFont="1" applyFill="1" applyBorder="1" applyAlignment="1" applyProtection="1">
      <alignment horizontal="left" vertical="center" wrapText="1"/>
    </xf>
    <xf numFmtId="0" fontId="23" fillId="4" borderId="21" xfId="0" applyFont="1" applyFill="1" applyBorder="1" applyAlignment="1" applyProtection="1">
      <alignment horizontal="left" vertical="center" wrapText="1"/>
    </xf>
    <xf numFmtId="0" fontId="24" fillId="0" borderId="38" xfId="0" applyFont="1" applyBorder="1" applyAlignment="1" applyProtection="1">
      <alignment horizontal="center" vertical="center" wrapText="1"/>
    </xf>
    <xf numFmtId="0" fontId="23" fillId="4" borderId="22" xfId="0" applyFont="1" applyFill="1" applyBorder="1" applyAlignment="1" applyProtection="1">
      <alignment horizontal="left" vertical="center" wrapText="1"/>
    </xf>
    <xf numFmtId="0" fontId="23" fillId="4" borderId="24" xfId="0" applyFont="1" applyFill="1" applyBorder="1" applyAlignment="1" applyProtection="1">
      <alignment horizontal="left" vertical="center" wrapText="1"/>
    </xf>
    <xf numFmtId="0" fontId="27" fillId="3" borderId="2" xfId="0" applyFont="1" applyFill="1" applyBorder="1" applyAlignment="1" applyProtection="1">
      <alignment horizontal="left" vertical="center"/>
    </xf>
    <xf numFmtId="0" fontId="20" fillId="0" borderId="2" xfId="0" applyFont="1" applyBorder="1" applyAlignment="1" applyProtection="1">
      <alignment horizontal="left" vertical="center"/>
    </xf>
    <xf numFmtId="0" fontId="2" fillId="4" borderId="0" xfId="0" applyFont="1" applyFill="1" applyAlignment="1" applyProtection="1">
      <alignment horizontal="center" vertical="center" wrapText="1"/>
    </xf>
    <xf numFmtId="0" fontId="13" fillId="4" borderId="3" xfId="0" applyFont="1" applyFill="1" applyBorder="1" applyAlignment="1" applyProtection="1">
      <alignment horizontal="center"/>
    </xf>
    <xf numFmtId="0" fontId="32" fillId="0" borderId="2" xfId="0" applyFont="1" applyFill="1" applyBorder="1" applyAlignment="1" applyProtection="1">
      <alignment horizontal="center" vertical="center" wrapText="1"/>
    </xf>
    <xf numFmtId="9" fontId="33" fillId="0" borderId="2" xfId="5" applyFont="1" applyFill="1" applyBorder="1" applyAlignment="1" applyProtection="1">
      <alignment horizontal="center" vertical="center" wrapText="1"/>
    </xf>
    <xf numFmtId="14" fontId="33" fillId="0" borderId="2" xfId="0" applyNumberFormat="1" applyFont="1" applyFill="1" applyBorder="1" applyAlignment="1" applyProtection="1">
      <alignment horizontal="center" vertical="center"/>
    </xf>
    <xf numFmtId="1" fontId="33" fillId="0" borderId="2" xfId="0" applyNumberFormat="1" applyFont="1" applyFill="1" applyBorder="1" applyAlignment="1" applyProtection="1">
      <alignment horizontal="center" vertical="center"/>
    </xf>
    <xf numFmtId="10" fontId="34" fillId="13" borderId="2" xfId="0" applyNumberFormat="1" applyFont="1" applyFill="1" applyBorder="1" applyAlignment="1" applyProtection="1">
      <alignment horizontal="center" vertical="center"/>
    </xf>
    <xf numFmtId="10" fontId="35" fillId="0" borderId="2" xfId="5" applyNumberFormat="1" applyFont="1" applyFill="1" applyBorder="1" applyAlignment="1" applyProtection="1">
      <alignment horizontal="left" vertical="center" wrapText="1"/>
    </xf>
    <xf numFmtId="10" fontId="35" fillId="0" borderId="2" xfId="5" applyNumberFormat="1" applyFont="1" applyFill="1" applyBorder="1" applyAlignment="1" applyProtection="1">
      <alignment horizontal="center" vertical="center" wrapText="1"/>
    </xf>
    <xf numFmtId="0" fontId="36" fillId="0" borderId="0" xfId="0" applyFont="1" applyFill="1" applyAlignment="1" applyProtection="1">
      <alignment horizontal="center" vertical="center" wrapText="1"/>
    </xf>
    <xf numFmtId="0" fontId="32" fillId="0" borderId="54" xfId="0" applyFont="1" applyFill="1" applyBorder="1" applyAlignment="1" applyProtection="1">
      <alignment horizontal="center" vertical="center" wrapText="1"/>
    </xf>
    <xf numFmtId="0" fontId="32" fillId="0" borderId="55" xfId="0" applyFont="1" applyFill="1" applyBorder="1" applyAlignment="1" applyProtection="1">
      <alignment horizontal="center" vertical="center" wrapText="1"/>
    </xf>
    <xf numFmtId="0" fontId="33" fillId="0" borderId="2" xfId="0" applyFont="1" applyFill="1" applyBorder="1" applyAlignment="1" applyProtection="1">
      <alignment vertical="center" wrapText="1"/>
    </xf>
    <xf numFmtId="0" fontId="32" fillId="0" borderId="7" xfId="0" applyFont="1" applyFill="1" applyBorder="1" applyAlignment="1" applyProtection="1">
      <alignment horizontal="center" vertical="center" wrapText="1"/>
    </xf>
    <xf numFmtId="0" fontId="32" fillId="0" borderId="53" xfId="0" applyFont="1" applyFill="1" applyBorder="1" applyAlignment="1" applyProtection="1">
      <alignment horizontal="center" vertical="center" wrapText="1"/>
    </xf>
    <xf numFmtId="14" fontId="33" fillId="0" borderId="2" xfId="0" applyNumberFormat="1" applyFont="1" applyFill="1" applyBorder="1" applyAlignment="1" applyProtection="1">
      <alignment horizontal="center" vertical="center" wrapText="1"/>
    </xf>
    <xf numFmtId="0" fontId="33" fillId="0" borderId="2" xfId="0" applyFont="1" applyFill="1" applyBorder="1" applyAlignment="1" applyProtection="1">
      <alignment horizontal="justify" vertical="justify" wrapText="1"/>
    </xf>
    <xf numFmtId="0" fontId="32" fillId="0" borderId="56" xfId="0" applyFont="1" applyFill="1" applyBorder="1" applyAlignment="1" applyProtection="1">
      <alignment horizontal="center" vertical="center" wrapText="1"/>
    </xf>
    <xf numFmtId="0" fontId="32" fillId="0" borderId="57" xfId="0" applyFont="1" applyFill="1" applyBorder="1" applyAlignment="1" applyProtection="1">
      <alignment horizontal="center" vertical="center" wrapText="1"/>
    </xf>
    <xf numFmtId="0" fontId="32" fillId="0" borderId="2" xfId="0" applyFont="1" applyFill="1" applyBorder="1" applyAlignment="1" applyProtection="1">
      <alignment vertical="center" wrapText="1"/>
    </xf>
    <xf numFmtId="0" fontId="33" fillId="0" borderId="2" xfId="0" applyFont="1" applyFill="1" applyBorder="1" applyProtection="1"/>
    <xf numFmtId="9" fontId="26" fillId="8" borderId="2" xfId="0" applyNumberFormat="1" applyFont="1" applyFill="1" applyBorder="1" applyAlignment="1" applyProtection="1">
      <alignment horizontal="center" vertical="center" wrapText="1"/>
    </xf>
    <xf numFmtId="9" fontId="37" fillId="8" borderId="2" xfId="0" applyNumberFormat="1" applyFont="1" applyFill="1" applyBorder="1" applyAlignment="1" applyProtection="1">
      <alignment horizontal="center" vertical="center" wrapText="1"/>
    </xf>
    <xf numFmtId="10" fontId="23" fillId="0" borderId="0" xfId="0" applyNumberFormat="1" applyFont="1" applyAlignment="1" applyProtection="1">
      <alignment horizontal="center" vertical="center" wrapText="1"/>
    </xf>
    <xf numFmtId="165" fontId="17" fillId="4" borderId="2" xfId="0" applyNumberFormat="1" applyFont="1" applyFill="1" applyBorder="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2" xfId="5"/>
    <cellStyle name="Total" xfId="3" builtinId="25" customBuiltin="1"/>
  </cellStyles>
  <dxfs count="28">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99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474548</xdr:colOff>
      <xdr:row>4</xdr:row>
      <xdr:rowOff>130969</xdr:rowOff>
    </xdr:from>
    <xdr:to>
      <xdr:col>12</xdr:col>
      <xdr:colOff>726281</xdr:colOff>
      <xdr:row>8</xdr:row>
      <xdr:rowOff>190500</xdr:rowOff>
    </xdr:to>
    <xdr:sp macro="" textlink="">
      <xdr:nvSpPr>
        <xdr:cNvPr id="2" name="Flecha izquierda 1">
          <a:hlinkClick xmlns:r="http://schemas.openxmlformats.org/officeDocument/2006/relationships" r:id="rId1"/>
        </xdr:cNvPr>
        <xdr:cNvSpPr/>
      </xdr:nvSpPr>
      <xdr:spPr>
        <a:xfrm>
          <a:off x="15857423" y="1273969"/>
          <a:ext cx="966108" cy="9763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714375</xdr:colOff>
      <xdr:row>1</xdr:row>
      <xdr:rowOff>57150</xdr:rowOff>
    </xdr:from>
    <xdr:to>
      <xdr:col>2</xdr:col>
      <xdr:colOff>1801345</xdr:colOff>
      <xdr:row>4</xdr:row>
      <xdr:rowOff>237861</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1056</xdr:colOff>
      <xdr:row>19</xdr:row>
      <xdr:rowOff>2</xdr:rowOff>
    </xdr:from>
    <xdr:to>
      <xdr:col>6</xdr:col>
      <xdr:colOff>1269999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303306" y="6371169"/>
          <a:ext cx="1268943"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2</xdr:col>
      <xdr:colOff>79630</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vianar/AppData/Local/Microsoft/Windows/INetCache/Content.Outlook/FABUSXAS/GC-F-015_PlaneaciondeProye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row r="2">
          <cell r="K2" t="str">
            <v>Codigo: GC-F-015</v>
          </cell>
        </row>
        <row r="3">
          <cell r="K3" t="str">
            <v>Fecha: 17 de septiembre de 2014</v>
          </cell>
        </row>
        <row r="4">
          <cell r="K4" t="str">
            <v>Version 001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hyperlink" Target="mailto:VivianaR@SUPERSOCIEDADES.GOV.CO" TargetMode="External"/><Relationship Id="rId7" Type="http://schemas.openxmlformats.org/officeDocument/2006/relationships/comments" Target="../comments6.xml"/><Relationship Id="rId2" Type="http://schemas.openxmlformats.org/officeDocument/2006/relationships/hyperlink" Target="mailto:EdgarB@SUPERSOCIEDADES.GOV.CO" TargetMode="External"/><Relationship Id="rId1" Type="http://schemas.openxmlformats.org/officeDocument/2006/relationships/hyperlink" Target="mailto:RURamirez@SUPERSOCIEDADES.GOV.CO" TargetMode="External"/><Relationship Id="rId6" Type="http://schemas.openxmlformats.org/officeDocument/2006/relationships/vmlDrawing" Target="../drawings/vmlDrawing6.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80" zoomScaleNormal="80" workbookViewId="0">
      <selection activeCell="C13" sqref="C13"/>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2.28515625" style="1" customWidth="1"/>
    <col min="9" max="9" width="28.42578125" style="1" customWidth="1"/>
    <col min="10" max="10" width="2.140625" style="1" customWidth="1"/>
    <col min="11" max="11" width="26.85546875" style="1" customWidth="1"/>
    <col min="12" max="12" width="1.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4"/>
      <c r="B2" s="140"/>
      <c r="C2" s="141"/>
      <c r="D2" s="142" t="s">
        <v>0</v>
      </c>
      <c r="E2" s="143"/>
      <c r="F2" s="143"/>
      <c r="G2" s="143"/>
      <c r="H2" s="143"/>
      <c r="I2" s="143"/>
      <c r="J2" s="144"/>
      <c r="K2" s="130" t="s">
        <v>1</v>
      </c>
      <c r="L2" s="131"/>
      <c r="M2" s="64"/>
      <c r="N2" s="64"/>
      <c r="O2" s="64"/>
      <c r="P2" s="64"/>
      <c r="Q2" s="64"/>
      <c r="R2" s="64"/>
      <c r="S2" s="13"/>
    </row>
    <row r="3" spans="1:19" s="11" customFormat="1" ht="23.25" customHeight="1" x14ac:dyDescent="0.2">
      <c r="A3" s="64"/>
      <c r="B3" s="136"/>
      <c r="C3" s="137"/>
      <c r="D3" s="145" t="s">
        <v>2</v>
      </c>
      <c r="E3" s="146"/>
      <c r="F3" s="146"/>
      <c r="G3" s="146"/>
      <c r="H3" s="146"/>
      <c r="I3" s="146"/>
      <c r="J3" s="147"/>
      <c r="K3" s="132" t="s">
        <v>3</v>
      </c>
      <c r="L3" s="133"/>
      <c r="M3" s="64"/>
      <c r="N3" s="64"/>
      <c r="O3" s="64"/>
      <c r="P3" s="64"/>
      <c r="Q3" s="64"/>
      <c r="R3" s="64"/>
      <c r="S3" s="13"/>
    </row>
    <row r="4" spans="1:19" s="11" customFormat="1" ht="24" customHeight="1" x14ac:dyDescent="0.2">
      <c r="A4" s="64"/>
      <c r="B4" s="136"/>
      <c r="C4" s="137"/>
      <c r="D4" s="145" t="s">
        <v>4</v>
      </c>
      <c r="E4" s="146"/>
      <c r="F4" s="146"/>
      <c r="G4" s="146"/>
      <c r="H4" s="146"/>
      <c r="I4" s="146"/>
      <c r="J4" s="147"/>
      <c r="K4" s="132" t="s">
        <v>5</v>
      </c>
      <c r="L4" s="133"/>
      <c r="M4" s="64"/>
      <c r="N4" s="64"/>
      <c r="O4" s="64"/>
      <c r="P4" s="64"/>
      <c r="Q4" s="64"/>
      <c r="R4" s="64"/>
      <c r="S4" s="13"/>
    </row>
    <row r="5" spans="1:19" s="11" customFormat="1" ht="22.5" customHeight="1" thickBot="1" x14ac:dyDescent="0.25">
      <c r="A5" s="64"/>
      <c r="B5" s="138"/>
      <c r="C5" s="139"/>
      <c r="D5" s="148" t="s">
        <v>6</v>
      </c>
      <c r="E5" s="149"/>
      <c r="F5" s="149"/>
      <c r="G5" s="149"/>
      <c r="H5" s="149"/>
      <c r="I5" s="149"/>
      <c r="J5" s="150"/>
      <c r="K5" s="134" t="s">
        <v>7</v>
      </c>
      <c r="L5" s="135"/>
      <c r="M5" s="64"/>
      <c r="N5" s="64"/>
      <c r="O5" s="64"/>
      <c r="P5" s="64"/>
      <c r="Q5" s="64"/>
      <c r="R5" s="64"/>
      <c r="S5" s="13"/>
    </row>
    <row r="6" spans="1:19" ht="5.25" customHeight="1" x14ac:dyDescent="0.2">
      <c r="C6" s="24"/>
      <c r="D6" s="24"/>
      <c r="E6" s="24"/>
      <c r="F6" s="24"/>
      <c r="G6" s="24"/>
      <c r="H6" s="24"/>
      <c r="I6" s="24"/>
    </row>
    <row r="7" spans="1:19" ht="48" customHeight="1" x14ac:dyDescent="0.2">
      <c r="C7" s="129" t="s">
        <v>8</v>
      </c>
      <c r="D7" s="129"/>
      <c r="E7" s="151" t="s">
        <v>219</v>
      </c>
      <c r="F7" s="151"/>
      <c r="G7" s="151"/>
      <c r="H7" s="151"/>
      <c r="I7" s="151"/>
      <c r="J7" s="151"/>
      <c r="K7" s="151"/>
      <c r="L7" s="151"/>
      <c r="M7" s="72"/>
      <c r="N7" s="72"/>
      <c r="O7" s="72"/>
      <c r="P7" s="72"/>
      <c r="Q7" s="72"/>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20"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FASE II'!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9"/>
  <sheetViews>
    <sheetView showGridLines="0" topLeftCell="B10" zoomScaleNormal="100" workbookViewId="0">
      <selection activeCell="D21" sqref="D21"/>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21"/>
      <c r="C2" s="222"/>
      <c r="D2" s="248" t="s">
        <v>0</v>
      </c>
      <c r="E2" s="249"/>
      <c r="F2" s="249"/>
      <c r="G2" s="249"/>
      <c r="H2" s="249"/>
      <c r="I2" s="249"/>
      <c r="J2" s="250"/>
      <c r="K2" s="58"/>
      <c r="L2" s="56"/>
      <c r="M2" s="242" t="str">
        <f>Proyecto!K2</f>
        <v>Código: GC-F-015</v>
      </c>
      <c r="N2" s="242"/>
      <c r="O2" s="242"/>
      <c r="P2" s="243"/>
      <c r="Q2" s="64"/>
      <c r="R2" s="9"/>
      <c r="S2" s="9"/>
      <c r="T2" s="9"/>
      <c r="U2" s="12"/>
      <c r="V2" s="64"/>
      <c r="W2" s="64"/>
      <c r="X2" s="64"/>
      <c r="Y2" s="64"/>
      <c r="Z2" s="64"/>
      <c r="AA2" s="64"/>
      <c r="AB2" s="64"/>
      <c r="AC2" s="64"/>
      <c r="AD2" s="64"/>
      <c r="AE2" s="13"/>
    </row>
    <row r="3" spans="2:31" s="10" customFormat="1" ht="23.25" customHeight="1" x14ac:dyDescent="0.2">
      <c r="B3" s="223"/>
      <c r="C3" s="224"/>
      <c r="D3" s="251" t="s">
        <v>2</v>
      </c>
      <c r="E3" s="252"/>
      <c r="F3" s="252"/>
      <c r="G3" s="252"/>
      <c r="H3" s="252"/>
      <c r="I3" s="252"/>
      <c r="J3" s="253"/>
      <c r="K3" s="67"/>
      <c r="L3" s="68"/>
      <c r="M3" s="244" t="str">
        <f>Proyecto!K3</f>
        <v>Fecha: 17 de septiembre de 2014</v>
      </c>
      <c r="N3" s="244"/>
      <c r="O3" s="244"/>
      <c r="P3" s="245"/>
      <c r="Q3" s="64"/>
      <c r="R3" s="9"/>
      <c r="S3" s="9"/>
      <c r="T3" s="9"/>
      <c r="U3" s="12"/>
      <c r="V3" s="64"/>
      <c r="W3" s="64"/>
      <c r="X3" s="64"/>
      <c r="Y3" s="64"/>
      <c r="Z3" s="64"/>
      <c r="AA3" s="64"/>
      <c r="AB3" s="64"/>
      <c r="AC3" s="64"/>
      <c r="AD3" s="64"/>
      <c r="AE3" s="13"/>
    </row>
    <row r="4" spans="2:31" s="10" customFormat="1" ht="24" customHeight="1" x14ac:dyDescent="0.2">
      <c r="B4" s="223"/>
      <c r="C4" s="224"/>
      <c r="D4" s="251" t="s">
        <v>4</v>
      </c>
      <c r="E4" s="252"/>
      <c r="F4" s="252"/>
      <c r="G4" s="252"/>
      <c r="H4" s="252"/>
      <c r="I4" s="252"/>
      <c r="J4" s="253"/>
      <c r="K4" s="67"/>
      <c r="L4" s="68"/>
      <c r="M4" s="244" t="str">
        <f>Proyecto!K4</f>
        <v>Versión 001</v>
      </c>
      <c r="N4" s="244"/>
      <c r="O4" s="244"/>
      <c r="P4" s="245"/>
      <c r="Q4" s="64"/>
      <c r="R4" s="9"/>
      <c r="S4" s="64"/>
      <c r="T4" s="64"/>
      <c r="U4" s="12"/>
      <c r="V4" s="64"/>
      <c r="W4" s="64"/>
      <c r="X4" s="64"/>
      <c r="Y4" s="64"/>
      <c r="Z4" s="64"/>
      <c r="AA4" s="64"/>
      <c r="AB4" s="64"/>
      <c r="AC4" s="64"/>
      <c r="AD4" s="64"/>
      <c r="AE4" s="13"/>
    </row>
    <row r="5" spans="2:31" s="10" customFormat="1" ht="22.5" customHeight="1" thickBot="1" x14ac:dyDescent="0.25">
      <c r="B5" s="225"/>
      <c r="C5" s="226"/>
      <c r="D5" s="254" t="s">
        <v>6</v>
      </c>
      <c r="E5" s="255"/>
      <c r="F5" s="255"/>
      <c r="G5" s="255"/>
      <c r="H5" s="255"/>
      <c r="I5" s="255"/>
      <c r="J5" s="256"/>
      <c r="K5" s="59"/>
      <c r="L5" s="57"/>
      <c r="M5" s="246" t="s">
        <v>97</v>
      </c>
      <c r="N5" s="246"/>
      <c r="O5" s="246"/>
      <c r="P5" s="247"/>
      <c r="Q5" s="64"/>
      <c r="R5" s="9"/>
      <c r="S5" s="64"/>
      <c r="T5" s="64"/>
      <c r="U5" s="9"/>
      <c r="V5" s="64"/>
      <c r="W5" s="64"/>
      <c r="X5" s="64"/>
      <c r="Y5" s="64"/>
      <c r="Z5" s="64"/>
      <c r="AA5" s="64"/>
      <c r="AB5" s="64"/>
      <c r="AC5" s="64"/>
      <c r="AD5" s="64"/>
      <c r="AE5" s="13"/>
    </row>
    <row r="6" spans="2:31" ht="12.75" customHeight="1" x14ac:dyDescent="0.2">
      <c r="B6" s="24"/>
      <c r="C6" s="24"/>
      <c r="D6" s="24"/>
      <c r="E6" s="24"/>
      <c r="F6" s="24"/>
      <c r="G6" s="24"/>
      <c r="H6" s="24"/>
      <c r="I6" s="24"/>
      <c r="J6" s="24"/>
      <c r="K6" s="24"/>
      <c r="L6" s="24"/>
      <c r="M6" s="24"/>
      <c r="N6" s="24"/>
      <c r="O6" s="24"/>
      <c r="P6" s="24"/>
    </row>
    <row r="7" spans="2:31" ht="29.25" customHeight="1" x14ac:dyDescent="0.2">
      <c r="B7" s="129" t="s">
        <v>8</v>
      </c>
      <c r="C7" s="129"/>
      <c r="D7" s="176" t="str">
        <f>Proyecto!$E$7</f>
        <v>Estrategia de supervisión para Sociedades de Intermediación Financiera No Bancaria (SIFNB) - Fase II</v>
      </c>
      <c r="E7" s="176"/>
      <c r="F7" s="176"/>
      <c r="G7" s="176"/>
      <c r="H7" s="176"/>
      <c r="I7" s="176"/>
      <c r="J7" s="176"/>
      <c r="K7" s="176"/>
      <c r="L7" s="176"/>
      <c r="M7" s="176"/>
      <c r="N7" s="176"/>
      <c r="O7" s="176"/>
      <c r="P7" s="176"/>
      <c r="AE7" s="1"/>
    </row>
    <row r="8" spans="2:31" ht="4.5" customHeight="1" x14ac:dyDescent="0.2">
      <c r="B8" s="6"/>
      <c r="C8" s="6"/>
      <c r="D8" s="105"/>
      <c r="E8" s="105"/>
      <c r="F8" s="105"/>
      <c r="G8" s="105"/>
      <c r="H8" s="105"/>
      <c r="I8" s="105"/>
      <c r="J8" s="105"/>
      <c r="K8" s="105"/>
      <c r="L8" s="105"/>
      <c r="M8" s="105"/>
      <c r="N8" s="105"/>
      <c r="O8" s="105"/>
      <c r="P8" s="105"/>
      <c r="AE8" s="1"/>
    </row>
    <row r="9" spans="2:31" ht="73.5" customHeight="1" x14ac:dyDescent="0.2">
      <c r="B9" s="129" t="s">
        <v>98</v>
      </c>
      <c r="C9" s="129"/>
      <c r="D9" s="167" t="s">
        <v>232</v>
      </c>
      <c r="E9" s="241"/>
      <c r="F9" s="241"/>
      <c r="G9" s="241"/>
      <c r="H9" s="241"/>
      <c r="I9" s="241"/>
      <c r="J9" s="241"/>
      <c r="K9" s="241"/>
      <c r="L9" s="241"/>
      <c r="M9" s="241"/>
      <c r="N9" s="241"/>
      <c r="O9" s="241"/>
      <c r="P9" s="241"/>
      <c r="AE9" s="1"/>
    </row>
    <row r="10" spans="2:31" ht="4.5" customHeight="1" x14ac:dyDescent="0.2">
      <c r="D10" s="118"/>
      <c r="E10" s="118"/>
      <c r="F10" s="118"/>
      <c r="G10" s="118"/>
      <c r="H10" s="118"/>
      <c r="I10" s="118"/>
      <c r="J10" s="118"/>
      <c r="K10" s="118"/>
      <c r="L10" s="118"/>
      <c r="M10" s="118"/>
      <c r="N10" s="118"/>
      <c r="O10" s="118"/>
      <c r="P10" s="118"/>
    </row>
    <row r="11" spans="2:31" ht="32.25" customHeight="1" x14ac:dyDescent="0.2">
      <c r="B11" s="129" t="s">
        <v>99</v>
      </c>
      <c r="C11" s="129"/>
      <c r="D11" s="167" t="s">
        <v>184</v>
      </c>
      <c r="E11" s="167"/>
      <c r="F11" s="167"/>
      <c r="G11" s="167"/>
      <c r="H11" s="167"/>
      <c r="I11" s="167"/>
      <c r="J11" s="167"/>
      <c r="K11" s="167"/>
      <c r="L11" s="167"/>
      <c r="M11" s="167"/>
      <c r="N11" s="167"/>
      <c r="O11" s="167"/>
      <c r="P11" s="167"/>
    </row>
    <row r="12" spans="2:31" ht="3" customHeight="1" x14ac:dyDescent="0.2">
      <c r="B12" s="6"/>
      <c r="C12" s="6"/>
      <c r="D12" s="119"/>
      <c r="E12" s="119"/>
      <c r="F12" s="119"/>
      <c r="G12" s="119"/>
      <c r="H12" s="119"/>
      <c r="I12" s="119"/>
      <c r="J12" s="119"/>
      <c r="K12" s="119"/>
      <c r="L12" s="119"/>
      <c r="M12" s="119"/>
      <c r="N12" s="119"/>
      <c r="O12" s="119"/>
      <c r="P12" s="119"/>
      <c r="AE12" s="1"/>
    </row>
    <row r="13" spans="2:31" ht="36" customHeight="1" x14ac:dyDescent="0.2">
      <c r="B13" s="129" t="s">
        <v>100</v>
      </c>
      <c r="C13" s="129"/>
      <c r="D13" s="200" t="s">
        <v>185</v>
      </c>
      <c r="E13" s="200"/>
      <c r="F13" s="200"/>
      <c r="G13" s="200"/>
      <c r="H13" s="200"/>
      <c r="I13" s="200"/>
      <c r="J13" s="200"/>
      <c r="K13" s="200"/>
      <c r="L13" s="200"/>
      <c r="M13" s="200"/>
      <c r="N13" s="200"/>
      <c r="O13" s="200"/>
      <c r="P13" s="200"/>
    </row>
    <row r="14" spans="2:31" ht="4.5" customHeight="1" x14ac:dyDescent="0.2">
      <c r="B14" s="6"/>
      <c r="C14" s="6"/>
      <c r="D14" s="119"/>
      <c r="E14" s="119"/>
      <c r="F14" s="119"/>
      <c r="G14" s="119"/>
      <c r="H14" s="119"/>
      <c r="I14" s="119"/>
      <c r="J14" s="119"/>
      <c r="K14" s="119"/>
      <c r="L14" s="119"/>
      <c r="M14" s="119"/>
      <c r="N14" s="119"/>
      <c r="O14" s="119"/>
      <c r="P14" s="119"/>
      <c r="AE14" s="1"/>
    </row>
    <row r="15" spans="2:31" ht="45.75" customHeight="1" x14ac:dyDescent="0.2">
      <c r="B15" s="129" t="s">
        <v>101</v>
      </c>
      <c r="C15" s="129"/>
      <c r="D15" s="200" t="s">
        <v>233</v>
      </c>
      <c r="E15" s="200"/>
      <c r="F15" s="200"/>
      <c r="G15" s="200"/>
      <c r="H15" s="200"/>
      <c r="I15" s="200"/>
      <c r="J15" s="200"/>
      <c r="K15" s="200"/>
      <c r="L15" s="200"/>
      <c r="M15" s="200"/>
      <c r="N15" s="200"/>
      <c r="O15" s="200"/>
      <c r="P15" s="200"/>
    </row>
    <row r="16" spans="2:31" ht="3" customHeight="1" x14ac:dyDescent="0.2">
      <c r="B16" s="6"/>
      <c r="C16" s="6"/>
      <c r="D16" s="119"/>
      <c r="E16" s="119"/>
      <c r="F16" s="119"/>
      <c r="G16" s="119"/>
      <c r="H16" s="119"/>
      <c r="I16" s="119"/>
      <c r="J16" s="119"/>
      <c r="K16" s="119"/>
      <c r="L16" s="119"/>
      <c r="M16" s="119"/>
      <c r="N16" s="119"/>
      <c r="O16" s="119"/>
      <c r="P16" s="119"/>
      <c r="AE16" s="1"/>
    </row>
    <row r="17" spans="2:31" ht="51" customHeight="1" x14ac:dyDescent="0.2">
      <c r="B17" s="129" t="s">
        <v>102</v>
      </c>
      <c r="C17" s="129"/>
      <c r="D17" s="167" t="s">
        <v>211</v>
      </c>
      <c r="E17" s="167"/>
      <c r="F17" s="167"/>
      <c r="G17" s="167"/>
      <c r="H17" s="167"/>
      <c r="I17" s="167"/>
      <c r="J17" s="167"/>
      <c r="K17" s="167"/>
      <c r="L17" s="167"/>
      <c r="M17" s="167"/>
      <c r="N17" s="167"/>
      <c r="O17" s="167"/>
      <c r="P17" s="167"/>
    </row>
    <row r="18" spans="2:31" ht="5.25" customHeight="1" x14ac:dyDescent="0.2">
      <c r="B18" s="6"/>
      <c r="C18" s="6"/>
      <c r="D18" s="119"/>
      <c r="E18" s="119"/>
      <c r="F18" s="119"/>
      <c r="G18" s="119"/>
      <c r="H18" s="119"/>
      <c r="I18" s="119"/>
      <c r="J18" s="119"/>
      <c r="K18" s="119"/>
      <c r="L18" s="119"/>
      <c r="M18" s="119"/>
      <c r="N18" s="119"/>
      <c r="O18" s="119"/>
      <c r="P18" s="119"/>
      <c r="AE18" s="1"/>
    </row>
    <row r="19" spans="2:31" ht="55.5" customHeight="1" x14ac:dyDescent="0.2">
      <c r="B19" s="129" t="s">
        <v>103</v>
      </c>
      <c r="C19" s="129"/>
      <c r="D19" s="167" t="s">
        <v>178</v>
      </c>
      <c r="E19" s="167"/>
      <c r="F19" s="167"/>
      <c r="G19" s="167"/>
      <c r="H19" s="167"/>
      <c r="I19" s="167"/>
      <c r="J19" s="167"/>
      <c r="K19" s="167"/>
      <c r="L19" s="167"/>
      <c r="M19" s="167"/>
      <c r="N19" s="167"/>
      <c r="O19" s="167"/>
      <c r="P19" s="167"/>
    </row>
  </sheetData>
  <sheetProtection algorithmName="SHA-512" hashValue="54titLeCARCoGDmUhUNUa5wGiyl7vHpgjPMOLL5BdR71+/u7PXKvUJ2NxyGuxW4xAZG4O4Rvdv2Bk9IRBNoiHA==" saltValue="FAApVaZwySvjKZuBd4MaLA=="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19:P19"/>
    <mergeCell ref="B9:C9"/>
    <mergeCell ref="D9:P9"/>
    <mergeCell ref="B11:C11"/>
    <mergeCell ref="B13:C13"/>
    <mergeCell ref="B15:C15"/>
    <mergeCell ref="B17:C17"/>
    <mergeCell ref="B19:C19"/>
    <mergeCell ref="D17:P17"/>
    <mergeCell ref="D11:P11"/>
    <mergeCell ref="D13:P13"/>
    <mergeCell ref="D15:P1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J26"/>
  <sheetViews>
    <sheetView showGridLines="0" tabSelected="1" topLeftCell="A7" zoomScale="60" zoomScaleNormal="60" workbookViewId="0">
      <pane xSplit="4" ySplit="3" topLeftCell="E18" activePane="bottomRight" state="frozen"/>
      <selection activeCell="A7" sqref="A7"/>
      <selection pane="topRight" activeCell="E7" sqref="E7"/>
      <selection pane="bottomLeft" activeCell="A10" sqref="A10"/>
      <selection pane="bottomRight" activeCell="A7" sqref="A1:XFD1048576"/>
    </sheetView>
  </sheetViews>
  <sheetFormatPr baseColWidth="10" defaultColWidth="11.42578125" defaultRowHeight="15" x14ac:dyDescent="0.2"/>
  <cols>
    <col min="1" max="1" width="11.42578125" style="124"/>
    <col min="2" max="2" width="7.140625" style="124" customWidth="1"/>
    <col min="3" max="3" width="38" style="279" customWidth="1"/>
    <col min="4" max="4" width="19.85546875" style="279" customWidth="1"/>
    <col min="5" max="5" width="12.85546875" style="279" customWidth="1"/>
    <col min="6" max="6" width="14.28515625" style="279" customWidth="1"/>
    <col min="7" max="7" width="24.7109375" style="279" customWidth="1"/>
    <col min="8" max="9" width="17.5703125" style="279" customWidth="1"/>
    <col min="10" max="10" width="14.28515625" style="279" customWidth="1"/>
    <col min="11" max="11" width="56.7109375" style="279" customWidth="1"/>
    <col min="12" max="12" width="14.42578125" style="124" customWidth="1"/>
    <col min="13" max="13" width="20.7109375" style="124" customWidth="1"/>
    <col min="14" max="35" width="8.7109375" style="280" hidden="1" customWidth="1"/>
    <col min="36" max="36" width="12.42578125" style="124" hidden="1" customWidth="1"/>
    <col min="37" max="235" width="9.140625" style="124" customWidth="1"/>
    <col min="236" max="16384" width="11.42578125" style="124"/>
  </cols>
  <sheetData>
    <row r="1" spans="1:36" ht="15.75" thickBot="1" x14ac:dyDescent="0.25"/>
    <row r="2" spans="1:36" s="281" customFormat="1" ht="26.25" customHeight="1" x14ac:dyDescent="0.2">
      <c r="C2" s="282"/>
      <c r="D2" s="257" t="s">
        <v>0</v>
      </c>
      <c r="E2" s="257"/>
      <c r="F2" s="257"/>
      <c r="G2" s="257"/>
      <c r="H2" s="257"/>
      <c r="I2" s="257"/>
      <c r="J2" s="257"/>
      <c r="K2" s="257"/>
      <c r="L2" s="283" t="str">
        <f>[1]Proyecto!K2</f>
        <v>Codigo: GC-F-015</v>
      </c>
      <c r="M2" s="284"/>
      <c r="N2" s="285"/>
      <c r="O2" s="285"/>
      <c r="P2" s="285"/>
      <c r="Q2" s="285"/>
      <c r="R2" s="285"/>
      <c r="S2" s="285"/>
      <c r="T2" s="285"/>
      <c r="U2" s="285"/>
      <c r="V2" s="285"/>
      <c r="W2" s="285"/>
      <c r="X2" s="285"/>
      <c r="Y2" s="285"/>
      <c r="Z2" s="285"/>
      <c r="AA2" s="285"/>
      <c r="AB2" s="285"/>
      <c r="AC2" s="285"/>
      <c r="AD2" s="285"/>
      <c r="AE2" s="285"/>
      <c r="AF2" s="285"/>
      <c r="AG2" s="285"/>
      <c r="AH2" s="285"/>
      <c r="AI2" s="285"/>
    </row>
    <row r="3" spans="1:36" s="281" customFormat="1" ht="23.25" customHeight="1" x14ac:dyDescent="0.2">
      <c r="C3" s="286"/>
      <c r="D3" s="258" t="s">
        <v>2</v>
      </c>
      <c r="E3" s="258"/>
      <c r="F3" s="258"/>
      <c r="G3" s="258"/>
      <c r="H3" s="258"/>
      <c r="I3" s="258"/>
      <c r="J3" s="258"/>
      <c r="K3" s="258"/>
      <c r="L3" s="287" t="str">
        <f>[1]Proyecto!K3</f>
        <v>Fecha: 17 de septiembre de 2014</v>
      </c>
      <c r="M3" s="288"/>
      <c r="N3" s="285"/>
      <c r="O3" s="285"/>
      <c r="P3" s="285"/>
      <c r="Q3" s="285"/>
      <c r="R3" s="285"/>
      <c r="S3" s="285"/>
      <c r="T3" s="285"/>
      <c r="U3" s="285"/>
      <c r="V3" s="285"/>
      <c r="W3" s="285"/>
      <c r="X3" s="285"/>
      <c r="Y3" s="285"/>
      <c r="Z3" s="285"/>
      <c r="AA3" s="285"/>
      <c r="AB3" s="285"/>
      <c r="AC3" s="285"/>
      <c r="AD3" s="285"/>
      <c r="AE3" s="285"/>
      <c r="AF3" s="285"/>
      <c r="AG3" s="285"/>
      <c r="AH3" s="285"/>
      <c r="AI3" s="285"/>
    </row>
    <row r="4" spans="1:36" s="281" customFormat="1" ht="24" customHeight="1" x14ac:dyDescent="0.2">
      <c r="C4" s="286"/>
      <c r="D4" s="258" t="s">
        <v>4</v>
      </c>
      <c r="E4" s="258"/>
      <c r="F4" s="258"/>
      <c r="G4" s="258"/>
      <c r="H4" s="258"/>
      <c r="I4" s="258"/>
      <c r="J4" s="258"/>
      <c r="K4" s="258"/>
      <c r="L4" s="287" t="str">
        <f>[1]Proyecto!K4</f>
        <v>Version 001</v>
      </c>
      <c r="M4" s="288"/>
      <c r="N4" s="285"/>
      <c r="O4" s="285"/>
      <c r="P4" s="285"/>
      <c r="Q4" s="285"/>
      <c r="R4" s="285"/>
      <c r="S4" s="285"/>
      <c r="T4" s="285"/>
      <c r="U4" s="285"/>
      <c r="V4" s="285"/>
      <c r="W4" s="285"/>
      <c r="X4" s="285"/>
      <c r="Y4" s="285"/>
      <c r="Z4" s="285"/>
      <c r="AA4" s="285"/>
      <c r="AB4" s="285"/>
      <c r="AC4" s="285"/>
      <c r="AD4" s="285"/>
      <c r="AE4" s="285"/>
      <c r="AF4" s="285"/>
      <c r="AG4" s="285"/>
      <c r="AH4" s="285"/>
      <c r="AI4" s="285"/>
    </row>
    <row r="5" spans="1:36" s="281" customFormat="1" ht="22.5" customHeight="1" thickBot="1" x14ac:dyDescent="0.25">
      <c r="C5" s="289"/>
      <c r="D5" s="259" t="s">
        <v>6</v>
      </c>
      <c r="E5" s="259"/>
      <c r="F5" s="259"/>
      <c r="G5" s="259"/>
      <c r="H5" s="259"/>
      <c r="I5" s="259"/>
      <c r="J5" s="259"/>
      <c r="K5" s="259"/>
      <c r="L5" s="290" t="s">
        <v>20</v>
      </c>
      <c r="M5" s="291"/>
      <c r="N5" s="285"/>
      <c r="O5" s="285"/>
      <c r="P5" s="285"/>
      <c r="Q5" s="285"/>
      <c r="R5" s="285"/>
      <c r="S5" s="285"/>
      <c r="T5" s="285"/>
      <c r="U5" s="285"/>
      <c r="V5" s="285"/>
      <c r="W5" s="285"/>
      <c r="X5" s="285"/>
      <c r="Y5" s="285"/>
      <c r="Z5" s="285"/>
      <c r="AA5" s="285"/>
      <c r="AB5" s="285"/>
      <c r="AC5" s="285"/>
      <c r="AD5" s="285"/>
      <c r="AE5" s="285"/>
      <c r="AF5" s="285"/>
      <c r="AG5" s="285"/>
      <c r="AH5" s="285"/>
      <c r="AI5" s="285"/>
    </row>
    <row r="6" spans="1:36" ht="5.25" customHeight="1" x14ac:dyDescent="0.2">
      <c r="C6" s="114"/>
      <c r="D6" s="114"/>
      <c r="E6" s="114"/>
      <c r="F6" s="114"/>
    </row>
    <row r="7" spans="1:36" ht="29.25" customHeight="1" x14ac:dyDescent="0.2">
      <c r="C7" s="292" t="s">
        <v>8</v>
      </c>
      <c r="D7" s="292"/>
      <c r="E7" s="293" t="str">
        <f>+Proyecto!E7</f>
        <v>Estrategia de supervisión para Sociedades de Intermediación Financiera No Bancaria (SIFNB) - Fase II</v>
      </c>
      <c r="F7" s="293"/>
      <c r="G7" s="293"/>
      <c r="H7" s="293"/>
      <c r="I7" s="293"/>
      <c r="J7" s="293"/>
      <c r="K7" s="293"/>
      <c r="L7" s="293"/>
      <c r="M7" s="293"/>
      <c r="N7" s="294"/>
      <c r="O7" s="294"/>
      <c r="P7" s="294"/>
      <c r="Q7" s="294"/>
      <c r="R7" s="294"/>
      <c r="S7" s="294"/>
      <c r="T7" s="294"/>
      <c r="U7" s="294"/>
      <c r="V7" s="294"/>
      <c r="W7" s="294"/>
      <c r="X7" s="294"/>
      <c r="Y7" s="294"/>
      <c r="Z7" s="294"/>
      <c r="AA7" s="294"/>
      <c r="AB7" s="294"/>
      <c r="AC7" s="294"/>
      <c r="AD7" s="294"/>
      <c r="AE7" s="294"/>
      <c r="AF7" s="294"/>
      <c r="AG7" s="294"/>
      <c r="AH7" s="294"/>
      <c r="AI7" s="294"/>
    </row>
    <row r="8" spans="1:36" x14ac:dyDescent="0.2">
      <c r="N8" s="295" t="s">
        <v>234</v>
      </c>
      <c r="O8" s="261"/>
      <c r="P8" s="261" t="s">
        <v>235</v>
      </c>
      <c r="Q8" s="261"/>
      <c r="R8" s="261" t="s">
        <v>236</v>
      </c>
      <c r="S8" s="261"/>
      <c r="T8" s="261" t="s">
        <v>237</v>
      </c>
      <c r="U8" s="261"/>
      <c r="V8" s="261" t="s">
        <v>238</v>
      </c>
      <c r="W8" s="261"/>
      <c r="X8" s="261" t="s">
        <v>239</v>
      </c>
      <c r="Y8" s="261"/>
      <c r="Z8" s="261" t="s">
        <v>240</v>
      </c>
      <c r="AA8" s="261"/>
      <c r="AB8" s="261" t="s">
        <v>241</v>
      </c>
      <c r="AC8" s="261"/>
      <c r="AD8" s="261" t="s">
        <v>242</v>
      </c>
      <c r="AE8" s="261"/>
      <c r="AF8" s="261" t="s">
        <v>243</v>
      </c>
      <c r="AG8" s="261"/>
      <c r="AH8" s="261" t="s">
        <v>244</v>
      </c>
      <c r="AI8" s="261"/>
    </row>
    <row r="9" spans="1:36" ht="144" customHeight="1" x14ac:dyDescent="0.2">
      <c r="A9" s="260" t="s">
        <v>199</v>
      </c>
      <c r="B9" s="260"/>
      <c r="C9" s="115" t="s">
        <v>104</v>
      </c>
      <c r="D9" s="115" t="s">
        <v>105</v>
      </c>
      <c r="E9" s="115" t="s">
        <v>106</v>
      </c>
      <c r="F9" s="116" t="s">
        <v>186</v>
      </c>
      <c r="G9" s="115" t="s">
        <v>107</v>
      </c>
      <c r="H9" s="117" t="s">
        <v>187</v>
      </c>
      <c r="I9" s="117" t="s">
        <v>108</v>
      </c>
      <c r="J9" s="117" t="s">
        <v>109</v>
      </c>
      <c r="K9" s="117" t="s">
        <v>110</v>
      </c>
      <c r="L9" s="117" t="s">
        <v>188</v>
      </c>
      <c r="M9" s="117" t="s">
        <v>189</v>
      </c>
      <c r="N9" s="121" t="s">
        <v>245</v>
      </c>
      <c r="O9" s="121" t="s">
        <v>246</v>
      </c>
      <c r="P9" s="121" t="s">
        <v>245</v>
      </c>
      <c r="Q9" s="121" t="s">
        <v>246</v>
      </c>
      <c r="R9" s="121" t="s">
        <v>245</v>
      </c>
      <c r="S9" s="121" t="s">
        <v>246</v>
      </c>
      <c r="T9" s="121" t="s">
        <v>245</v>
      </c>
      <c r="U9" s="121" t="s">
        <v>246</v>
      </c>
      <c r="V9" s="121" t="s">
        <v>245</v>
      </c>
      <c r="W9" s="121" t="s">
        <v>246</v>
      </c>
      <c r="X9" s="121" t="s">
        <v>245</v>
      </c>
      <c r="Y9" s="121" t="s">
        <v>246</v>
      </c>
      <c r="Z9" s="121" t="s">
        <v>245</v>
      </c>
      <c r="AA9" s="121" t="s">
        <v>246</v>
      </c>
      <c r="AB9" s="121" t="s">
        <v>245</v>
      </c>
      <c r="AC9" s="121" t="s">
        <v>246</v>
      </c>
      <c r="AD9" s="121" t="s">
        <v>245</v>
      </c>
      <c r="AE9" s="121" t="s">
        <v>246</v>
      </c>
      <c r="AF9" s="121" t="s">
        <v>245</v>
      </c>
      <c r="AG9" s="121" t="s">
        <v>246</v>
      </c>
      <c r="AH9" s="121" t="s">
        <v>245</v>
      </c>
      <c r="AI9" s="121" t="s">
        <v>246</v>
      </c>
    </row>
    <row r="10" spans="1:36" s="303" customFormat="1" ht="135" x14ac:dyDescent="0.2">
      <c r="A10" s="296" t="s">
        <v>250</v>
      </c>
      <c r="B10" s="296"/>
      <c r="C10" s="122" t="s">
        <v>249</v>
      </c>
      <c r="D10" s="123" t="s">
        <v>197</v>
      </c>
      <c r="E10" s="123">
        <v>1</v>
      </c>
      <c r="F10" s="297">
        <v>0.1</v>
      </c>
      <c r="G10" s="123" t="s">
        <v>217</v>
      </c>
      <c r="H10" s="298">
        <v>45355</v>
      </c>
      <c r="I10" s="298">
        <v>45397</v>
      </c>
      <c r="J10" s="299">
        <f>+(I10-H10)/7</f>
        <v>6</v>
      </c>
      <c r="K10" s="122" t="s">
        <v>248</v>
      </c>
      <c r="L10" s="298">
        <v>45397</v>
      </c>
      <c r="M10" s="300">
        <f t="shared" ref="M10:M22" si="0">+O10+Q10+S10+U10+W10+Y10+AA10+AC10+AE10+AG10+AI10</f>
        <v>0.1</v>
      </c>
      <c r="N10" s="125"/>
      <c r="O10" s="301"/>
      <c r="P10" s="125">
        <v>7.0000000000000007E-2</v>
      </c>
      <c r="Q10" s="301">
        <v>7.0000000000000007E-2</v>
      </c>
      <c r="R10" s="125">
        <v>0.03</v>
      </c>
      <c r="S10" s="301">
        <v>0.03</v>
      </c>
      <c r="T10" s="125"/>
      <c r="U10" s="301"/>
      <c r="V10" s="125"/>
      <c r="W10" s="301"/>
      <c r="X10" s="125"/>
      <c r="Y10" s="302"/>
      <c r="Z10" s="125"/>
      <c r="AA10" s="301"/>
      <c r="AB10" s="125"/>
      <c r="AC10" s="301"/>
      <c r="AD10" s="125"/>
      <c r="AE10" s="301"/>
      <c r="AF10" s="125"/>
      <c r="AG10" s="301"/>
      <c r="AH10" s="125"/>
      <c r="AI10" s="301"/>
      <c r="AJ10" s="126">
        <f>+AH10+AF10+AD10+AB10+Z10+X10+V10+T10+R10+P10+N10</f>
        <v>0.1</v>
      </c>
    </row>
    <row r="11" spans="1:36" s="303" customFormat="1" ht="75" x14ac:dyDescent="0.2">
      <c r="A11" s="304" t="s">
        <v>251</v>
      </c>
      <c r="B11" s="305"/>
      <c r="C11" s="122" t="s">
        <v>252</v>
      </c>
      <c r="D11" s="123" t="s">
        <v>198</v>
      </c>
      <c r="E11" s="123">
        <v>1</v>
      </c>
      <c r="F11" s="297">
        <v>0.06</v>
      </c>
      <c r="G11" s="297" t="s">
        <v>217</v>
      </c>
      <c r="H11" s="298">
        <v>45352</v>
      </c>
      <c r="I11" s="298">
        <v>45373</v>
      </c>
      <c r="J11" s="299">
        <f>+(I11-H11)/7</f>
        <v>3</v>
      </c>
      <c r="K11" s="306" t="s">
        <v>247</v>
      </c>
      <c r="L11" s="298">
        <v>45373</v>
      </c>
      <c r="M11" s="300">
        <f t="shared" si="0"/>
        <v>0.06</v>
      </c>
      <c r="N11" s="125"/>
      <c r="O11" s="302"/>
      <c r="P11" s="125">
        <v>0.06</v>
      </c>
      <c r="Q11" s="302">
        <v>0.06</v>
      </c>
      <c r="R11" s="125"/>
      <c r="S11" s="302"/>
      <c r="T11" s="125"/>
      <c r="U11" s="301"/>
      <c r="V11" s="125"/>
      <c r="W11" s="301"/>
      <c r="X11" s="125"/>
      <c r="Y11" s="302"/>
      <c r="Z11" s="125"/>
      <c r="AA11" s="301"/>
      <c r="AB11" s="125"/>
      <c r="AC11" s="301"/>
      <c r="AD11" s="125"/>
      <c r="AE11" s="301"/>
      <c r="AF11" s="125"/>
      <c r="AG11" s="301"/>
      <c r="AH11" s="125"/>
      <c r="AI11" s="301"/>
      <c r="AJ11" s="126">
        <f t="shared" ref="AJ11:AJ22" si="1">+AH11+AF11+AD11+AB11+Z11+X11+V11+T11+R11+P11+N11</f>
        <v>0.06</v>
      </c>
    </row>
    <row r="12" spans="1:36" s="303" customFormat="1" ht="409.6" customHeight="1" x14ac:dyDescent="0.2">
      <c r="A12" s="307"/>
      <c r="B12" s="308"/>
      <c r="C12" s="122" t="s">
        <v>253</v>
      </c>
      <c r="D12" s="123" t="s">
        <v>190</v>
      </c>
      <c r="E12" s="123">
        <v>1</v>
      </c>
      <c r="F12" s="297">
        <v>0.08</v>
      </c>
      <c r="G12" s="297" t="s">
        <v>214</v>
      </c>
      <c r="H12" s="298">
        <v>45398</v>
      </c>
      <c r="I12" s="309">
        <v>45427</v>
      </c>
      <c r="J12" s="299">
        <f t="shared" ref="J12:J22" si="2">+(I12-H12)/7</f>
        <v>4.1428571428571432</v>
      </c>
      <c r="K12" s="310" t="s">
        <v>268</v>
      </c>
      <c r="L12" s="298">
        <v>45427</v>
      </c>
      <c r="M12" s="300">
        <f t="shared" si="0"/>
        <v>0.08</v>
      </c>
      <c r="N12" s="125"/>
      <c r="O12" s="301"/>
      <c r="P12" s="125"/>
      <c r="Q12" s="301"/>
      <c r="R12" s="125">
        <v>0.04</v>
      </c>
      <c r="S12" s="301">
        <v>0.04</v>
      </c>
      <c r="T12" s="125">
        <v>0.04</v>
      </c>
      <c r="U12" s="302">
        <v>0.04</v>
      </c>
      <c r="V12" s="125"/>
      <c r="W12" s="301"/>
      <c r="X12" s="125"/>
      <c r="Y12" s="302"/>
      <c r="Z12" s="125"/>
      <c r="AA12" s="301"/>
      <c r="AB12" s="125"/>
      <c r="AC12" s="301"/>
      <c r="AD12" s="125"/>
      <c r="AE12" s="301"/>
      <c r="AF12" s="125"/>
      <c r="AG12" s="301"/>
      <c r="AH12" s="125"/>
      <c r="AI12" s="301"/>
      <c r="AJ12" s="126">
        <f t="shared" si="1"/>
        <v>0.08</v>
      </c>
    </row>
    <row r="13" spans="1:36" s="303" customFormat="1" ht="288.75" customHeight="1" x14ac:dyDescent="0.2">
      <c r="A13" s="311"/>
      <c r="B13" s="312"/>
      <c r="C13" s="122" t="s">
        <v>254</v>
      </c>
      <c r="D13" s="123" t="s">
        <v>190</v>
      </c>
      <c r="E13" s="123">
        <v>1</v>
      </c>
      <c r="F13" s="297">
        <v>0.08</v>
      </c>
      <c r="G13" s="297" t="s">
        <v>191</v>
      </c>
      <c r="H13" s="298">
        <v>45429</v>
      </c>
      <c r="I13" s="309">
        <v>45492</v>
      </c>
      <c r="J13" s="299">
        <f t="shared" si="2"/>
        <v>9</v>
      </c>
      <c r="K13" s="313" t="s">
        <v>269</v>
      </c>
      <c r="L13" s="298"/>
      <c r="M13" s="300">
        <f t="shared" si="0"/>
        <v>0.06</v>
      </c>
      <c r="N13" s="125"/>
      <c r="O13" s="301"/>
      <c r="P13" s="125"/>
      <c r="Q13" s="301"/>
      <c r="R13" s="125"/>
      <c r="S13" s="301"/>
      <c r="T13" s="125">
        <v>0.03</v>
      </c>
      <c r="U13" s="301">
        <v>0.03</v>
      </c>
      <c r="V13" s="125">
        <v>0.03</v>
      </c>
      <c r="W13" s="301">
        <v>0.03</v>
      </c>
      <c r="X13" s="125">
        <v>0.02</v>
      </c>
      <c r="Y13" s="302"/>
      <c r="Z13" s="125"/>
      <c r="AA13" s="301"/>
      <c r="AB13" s="125"/>
      <c r="AC13" s="301"/>
      <c r="AD13" s="125"/>
      <c r="AE13" s="301"/>
      <c r="AF13" s="125"/>
      <c r="AG13" s="301"/>
      <c r="AH13" s="125"/>
      <c r="AI13" s="301"/>
      <c r="AJ13" s="126">
        <f t="shared" si="1"/>
        <v>0.08</v>
      </c>
    </row>
    <row r="14" spans="1:36" s="303" customFormat="1" ht="409.6" customHeight="1" x14ac:dyDescent="0.2">
      <c r="A14" s="296" t="s">
        <v>255</v>
      </c>
      <c r="B14" s="296"/>
      <c r="C14" s="122" t="s">
        <v>256</v>
      </c>
      <c r="D14" s="123" t="s">
        <v>196</v>
      </c>
      <c r="E14" s="123">
        <v>1</v>
      </c>
      <c r="F14" s="297">
        <v>0.06</v>
      </c>
      <c r="G14" s="297" t="s">
        <v>200</v>
      </c>
      <c r="H14" s="298">
        <v>45397</v>
      </c>
      <c r="I14" s="309">
        <v>45487</v>
      </c>
      <c r="J14" s="299">
        <f t="shared" si="2"/>
        <v>12.857142857142858</v>
      </c>
      <c r="K14" s="306" t="s">
        <v>266</v>
      </c>
      <c r="L14" s="298"/>
      <c r="M14" s="300">
        <f t="shared" si="0"/>
        <v>0.05</v>
      </c>
      <c r="N14" s="125"/>
      <c r="O14" s="301"/>
      <c r="P14" s="125"/>
      <c r="Q14" s="301"/>
      <c r="R14" s="125">
        <v>0.02</v>
      </c>
      <c r="S14" s="301">
        <v>0.02</v>
      </c>
      <c r="T14" s="125">
        <v>0.02</v>
      </c>
      <c r="U14" s="301">
        <v>0.02</v>
      </c>
      <c r="V14" s="125">
        <v>0.01</v>
      </c>
      <c r="W14" s="301">
        <v>0.01</v>
      </c>
      <c r="X14" s="125">
        <v>0.01</v>
      </c>
      <c r="Y14" s="302"/>
      <c r="Z14" s="125"/>
      <c r="AA14" s="301"/>
      <c r="AB14" s="125"/>
      <c r="AC14" s="301"/>
      <c r="AD14" s="125"/>
      <c r="AE14" s="301"/>
      <c r="AF14" s="125"/>
      <c r="AG14" s="301"/>
      <c r="AH14" s="125"/>
      <c r="AI14" s="301"/>
      <c r="AJ14" s="126">
        <f t="shared" si="1"/>
        <v>0.06</v>
      </c>
    </row>
    <row r="15" spans="1:36" s="303" customFormat="1" ht="409.5" customHeight="1" x14ac:dyDescent="0.2">
      <c r="A15" s="296"/>
      <c r="B15" s="296"/>
      <c r="C15" s="122" t="s">
        <v>257</v>
      </c>
      <c r="D15" s="123" t="s">
        <v>196</v>
      </c>
      <c r="E15" s="123">
        <v>1</v>
      </c>
      <c r="F15" s="297">
        <v>0.06</v>
      </c>
      <c r="G15" s="297" t="s">
        <v>200</v>
      </c>
      <c r="H15" s="298">
        <v>45397</v>
      </c>
      <c r="I15" s="309">
        <v>45488</v>
      </c>
      <c r="J15" s="299">
        <f t="shared" si="2"/>
        <v>13</v>
      </c>
      <c r="K15" s="313" t="s">
        <v>267</v>
      </c>
      <c r="L15" s="298"/>
      <c r="M15" s="300">
        <f t="shared" si="0"/>
        <v>0.05</v>
      </c>
      <c r="N15" s="125"/>
      <c r="O15" s="302"/>
      <c r="P15" s="125"/>
      <c r="Q15" s="301"/>
      <c r="R15" s="125">
        <v>0.02</v>
      </c>
      <c r="S15" s="302">
        <v>0.02</v>
      </c>
      <c r="T15" s="125">
        <v>0.02</v>
      </c>
      <c r="U15" s="301">
        <v>0.02</v>
      </c>
      <c r="V15" s="125">
        <v>0.01</v>
      </c>
      <c r="W15" s="301">
        <v>0.01</v>
      </c>
      <c r="X15" s="125">
        <v>0.01</v>
      </c>
      <c r="Y15" s="302"/>
      <c r="Z15" s="125"/>
      <c r="AA15" s="301"/>
      <c r="AB15" s="125"/>
      <c r="AC15" s="301"/>
      <c r="AD15" s="125"/>
      <c r="AE15" s="301"/>
      <c r="AF15" s="125"/>
      <c r="AG15" s="301"/>
      <c r="AH15" s="125"/>
      <c r="AI15" s="301"/>
      <c r="AJ15" s="126">
        <f t="shared" si="1"/>
        <v>0.06</v>
      </c>
    </row>
    <row r="16" spans="1:36" s="303" customFormat="1" ht="45" customHeight="1" x14ac:dyDescent="0.2">
      <c r="A16" s="296"/>
      <c r="B16" s="296"/>
      <c r="C16" s="122" t="s">
        <v>258</v>
      </c>
      <c r="D16" s="123" t="s">
        <v>181</v>
      </c>
      <c r="E16" s="123">
        <v>1</v>
      </c>
      <c r="F16" s="297">
        <v>0.08</v>
      </c>
      <c r="G16" s="297" t="s">
        <v>201</v>
      </c>
      <c r="H16" s="298">
        <v>45489</v>
      </c>
      <c r="I16" s="309">
        <v>45551</v>
      </c>
      <c r="J16" s="299">
        <f t="shared" si="2"/>
        <v>8.8571428571428577</v>
      </c>
      <c r="K16" s="306"/>
      <c r="L16" s="298"/>
      <c r="M16" s="300">
        <f t="shared" si="0"/>
        <v>0</v>
      </c>
      <c r="N16" s="125"/>
      <c r="O16" s="301"/>
      <c r="P16" s="125"/>
      <c r="Q16" s="301"/>
      <c r="R16" s="125"/>
      <c r="S16" s="302"/>
      <c r="T16" s="125"/>
      <c r="U16" s="302"/>
      <c r="V16" s="125"/>
      <c r="W16" s="301"/>
      <c r="X16" s="125">
        <v>0.03</v>
      </c>
      <c r="Y16" s="302"/>
      <c r="Z16" s="125">
        <v>0.03</v>
      </c>
      <c r="AA16" s="301"/>
      <c r="AB16" s="125">
        <v>0.02</v>
      </c>
      <c r="AC16" s="301"/>
      <c r="AD16" s="125"/>
      <c r="AE16" s="301"/>
      <c r="AF16" s="125"/>
      <c r="AG16" s="301"/>
      <c r="AH16" s="125"/>
      <c r="AI16" s="301"/>
      <c r="AJ16" s="126">
        <f t="shared" si="1"/>
        <v>0.08</v>
      </c>
    </row>
    <row r="17" spans="1:36" s="303" customFormat="1" ht="70.5" customHeight="1" x14ac:dyDescent="0.2">
      <c r="A17" s="296"/>
      <c r="B17" s="296"/>
      <c r="C17" s="122" t="s">
        <v>259</v>
      </c>
      <c r="D17" s="123" t="s">
        <v>195</v>
      </c>
      <c r="E17" s="123">
        <v>1</v>
      </c>
      <c r="F17" s="297">
        <v>0.08</v>
      </c>
      <c r="G17" s="123" t="s">
        <v>182</v>
      </c>
      <c r="H17" s="298">
        <v>45552</v>
      </c>
      <c r="I17" s="298">
        <v>45582</v>
      </c>
      <c r="J17" s="299">
        <f t="shared" si="2"/>
        <v>4.2857142857142856</v>
      </c>
      <c r="K17" s="306"/>
      <c r="L17" s="298"/>
      <c r="M17" s="300">
        <f t="shared" si="0"/>
        <v>0</v>
      </c>
      <c r="N17" s="125"/>
      <c r="O17" s="301"/>
      <c r="P17" s="125"/>
      <c r="Q17" s="301"/>
      <c r="R17" s="125"/>
      <c r="S17" s="301"/>
      <c r="T17" s="125"/>
      <c r="U17" s="301"/>
      <c r="V17" s="125"/>
      <c r="W17" s="301"/>
      <c r="X17" s="125"/>
      <c r="Y17" s="302"/>
      <c r="Z17" s="125"/>
      <c r="AA17" s="301"/>
      <c r="AB17" s="125">
        <v>0.04</v>
      </c>
      <c r="AC17" s="301"/>
      <c r="AD17" s="125">
        <v>0.04</v>
      </c>
      <c r="AE17" s="301"/>
      <c r="AF17" s="125"/>
      <c r="AG17" s="301"/>
      <c r="AH17" s="125"/>
      <c r="AI17" s="301"/>
      <c r="AJ17" s="126">
        <f t="shared" si="1"/>
        <v>0.08</v>
      </c>
    </row>
    <row r="18" spans="1:36" s="303" customFormat="1" ht="54.75" customHeight="1" x14ac:dyDescent="0.2">
      <c r="A18" s="296"/>
      <c r="B18" s="296"/>
      <c r="C18" s="122" t="s">
        <v>260</v>
      </c>
      <c r="D18" s="123" t="s">
        <v>195</v>
      </c>
      <c r="E18" s="123">
        <v>1</v>
      </c>
      <c r="F18" s="297">
        <v>0.08</v>
      </c>
      <c r="G18" s="123" t="s">
        <v>192</v>
      </c>
      <c r="H18" s="298">
        <v>45583</v>
      </c>
      <c r="I18" s="298">
        <v>45625</v>
      </c>
      <c r="J18" s="299">
        <f t="shared" si="2"/>
        <v>6</v>
      </c>
      <c r="K18" s="313"/>
      <c r="L18" s="298"/>
      <c r="M18" s="300">
        <f t="shared" si="0"/>
        <v>0</v>
      </c>
      <c r="N18" s="125"/>
      <c r="O18" s="301"/>
      <c r="P18" s="125"/>
      <c r="Q18" s="301"/>
      <c r="R18" s="125"/>
      <c r="S18" s="301"/>
      <c r="T18" s="125"/>
      <c r="U18" s="301"/>
      <c r="V18" s="125"/>
      <c r="W18" s="301"/>
      <c r="X18" s="125"/>
      <c r="Y18" s="302"/>
      <c r="Z18" s="125"/>
      <c r="AA18" s="301"/>
      <c r="AB18" s="125"/>
      <c r="AC18" s="301"/>
      <c r="AD18" s="125">
        <v>0.04</v>
      </c>
      <c r="AE18" s="301"/>
      <c r="AF18" s="125">
        <v>0.04</v>
      </c>
      <c r="AG18" s="301"/>
      <c r="AH18" s="125"/>
      <c r="AI18" s="301"/>
      <c r="AJ18" s="126">
        <f t="shared" si="1"/>
        <v>0.08</v>
      </c>
    </row>
    <row r="19" spans="1:36" s="303" customFormat="1" ht="409.5" customHeight="1" x14ac:dyDescent="0.2">
      <c r="A19" s="296" t="s">
        <v>261</v>
      </c>
      <c r="B19" s="296"/>
      <c r="C19" s="122" t="s">
        <v>262</v>
      </c>
      <c r="D19" s="123" t="s">
        <v>196</v>
      </c>
      <c r="E19" s="123">
        <v>1</v>
      </c>
      <c r="F19" s="297">
        <v>0.08</v>
      </c>
      <c r="G19" s="123" t="s">
        <v>200</v>
      </c>
      <c r="H19" s="298">
        <v>45397</v>
      </c>
      <c r="I19" s="309">
        <v>45487</v>
      </c>
      <c r="J19" s="299">
        <f t="shared" si="2"/>
        <v>12.857142857142858</v>
      </c>
      <c r="K19" s="313" t="s">
        <v>270</v>
      </c>
      <c r="L19" s="298"/>
      <c r="M19" s="300">
        <f t="shared" si="0"/>
        <v>0.06</v>
      </c>
      <c r="N19" s="125"/>
      <c r="O19" s="301"/>
      <c r="P19" s="125"/>
      <c r="Q19" s="301"/>
      <c r="R19" s="125">
        <v>0.02</v>
      </c>
      <c r="S19" s="301">
        <v>0.02</v>
      </c>
      <c r="T19" s="125">
        <v>0.02</v>
      </c>
      <c r="U19" s="301">
        <v>0.02</v>
      </c>
      <c r="V19" s="125">
        <v>0.02</v>
      </c>
      <c r="W19" s="301">
        <v>0.02</v>
      </c>
      <c r="X19" s="125">
        <v>0.02</v>
      </c>
      <c r="Y19" s="302"/>
      <c r="Z19" s="125"/>
      <c r="AA19" s="301"/>
      <c r="AB19" s="125"/>
      <c r="AC19" s="301"/>
      <c r="AD19" s="125"/>
      <c r="AE19" s="301"/>
      <c r="AF19" s="125"/>
      <c r="AG19" s="301"/>
      <c r="AH19" s="125"/>
      <c r="AI19" s="301"/>
      <c r="AJ19" s="126">
        <f t="shared" si="1"/>
        <v>0.08</v>
      </c>
    </row>
    <row r="20" spans="1:36" s="303" customFormat="1" ht="63" customHeight="1" x14ac:dyDescent="0.2">
      <c r="A20" s="296"/>
      <c r="B20" s="296"/>
      <c r="C20" s="122" t="s">
        <v>263</v>
      </c>
      <c r="D20" s="123" t="s">
        <v>181</v>
      </c>
      <c r="E20" s="123">
        <v>1</v>
      </c>
      <c r="F20" s="297">
        <v>0.08</v>
      </c>
      <c r="G20" s="123" t="s">
        <v>215</v>
      </c>
      <c r="H20" s="298">
        <v>45489</v>
      </c>
      <c r="I20" s="309">
        <v>45551</v>
      </c>
      <c r="J20" s="299">
        <f t="shared" si="2"/>
        <v>8.8571428571428577</v>
      </c>
      <c r="K20" s="313"/>
      <c r="L20" s="298"/>
      <c r="M20" s="300">
        <f t="shared" si="0"/>
        <v>0</v>
      </c>
      <c r="N20" s="125"/>
      <c r="O20" s="301"/>
      <c r="P20" s="125"/>
      <c r="Q20" s="301"/>
      <c r="R20" s="125"/>
      <c r="S20" s="301"/>
      <c r="T20" s="125"/>
      <c r="U20" s="301"/>
      <c r="V20" s="125"/>
      <c r="W20" s="301"/>
      <c r="X20" s="125">
        <v>0.03</v>
      </c>
      <c r="Y20" s="302"/>
      <c r="Z20" s="125">
        <v>0.03</v>
      </c>
      <c r="AA20" s="301"/>
      <c r="AB20" s="125">
        <v>0.02</v>
      </c>
      <c r="AC20" s="301"/>
      <c r="AD20" s="125"/>
      <c r="AE20" s="301"/>
      <c r="AF20" s="125"/>
      <c r="AG20" s="301"/>
      <c r="AH20" s="125"/>
      <c r="AI20" s="301"/>
      <c r="AJ20" s="126">
        <f t="shared" si="1"/>
        <v>0.08</v>
      </c>
    </row>
    <row r="21" spans="1:36" s="303" customFormat="1" ht="80.25" customHeight="1" x14ac:dyDescent="0.25">
      <c r="A21" s="296"/>
      <c r="B21" s="296"/>
      <c r="C21" s="122" t="s">
        <v>264</v>
      </c>
      <c r="D21" s="123" t="s">
        <v>195</v>
      </c>
      <c r="E21" s="123">
        <v>1</v>
      </c>
      <c r="F21" s="297">
        <v>0.08</v>
      </c>
      <c r="G21" s="123" t="s">
        <v>182</v>
      </c>
      <c r="H21" s="298">
        <v>45552</v>
      </c>
      <c r="I21" s="298">
        <v>45582</v>
      </c>
      <c r="J21" s="299">
        <f t="shared" si="2"/>
        <v>4.2857142857142856</v>
      </c>
      <c r="K21" s="314"/>
      <c r="L21" s="298"/>
      <c r="M21" s="300">
        <f t="shared" si="0"/>
        <v>0</v>
      </c>
      <c r="N21" s="125"/>
      <c r="O21" s="301"/>
      <c r="P21" s="125"/>
      <c r="Q21" s="301"/>
      <c r="R21" s="125"/>
      <c r="S21" s="301"/>
      <c r="T21" s="125"/>
      <c r="U21" s="301"/>
      <c r="V21" s="125"/>
      <c r="W21" s="301"/>
      <c r="X21" s="125"/>
      <c r="Y21" s="302"/>
      <c r="Z21" s="125"/>
      <c r="AA21" s="301"/>
      <c r="AB21" s="125">
        <v>0.04</v>
      </c>
      <c r="AC21" s="301"/>
      <c r="AD21" s="125">
        <v>0.04</v>
      </c>
      <c r="AE21" s="301"/>
      <c r="AF21" s="125"/>
      <c r="AG21" s="301"/>
      <c r="AH21" s="125"/>
      <c r="AI21" s="301"/>
      <c r="AJ21" s="126">
        <f t="shared" si="1"/>
        <v>0.08</v>
      </c>
    </row>
    <row r="22" spans="1:36" s="303" customFormat="1" ht="75" x14ac:dyDescent="0.25">
      <c r="A22" s="296"/>
      <c r="B22" s="296"/>
      <c r="C22" s="122" t="s">
        <v>265</v>
      </c>
      <c r="D22" s="123" t="s">
        <v>195</v>
      </c>
      <c r="E22" s="123">
        <v>1</v>
      </c>
      <c r="F22" s="297">
        <v>0.08</v>
      </c>
      <c r="G22" s="123" t="s">
        <v>216</v>
      </c>
      <c r="H22" s="298">
        <v>45583</v>
      </c>
      <c r="I22" s="298">
        <v>45644</v>
      </c>
      <c r="J22" s="299">
        <f t="shared" si="2"/>
        <v>8.7142857142857135</v>
      </c>
      <c r="K22" s="314"/>
      <c r="L22" s="298"/>
      <c r="M22" s="300">
        <f t="shared" si="0"/>
        <v>0</v>
      </c>
      <c r="N22" s="125"/>
      <c r="O22" s="301"/>
      <c r="P22" s="125"/>
      <c r="Q22" s="301"/>
      <c r="R22" s="125"/>
      <c r="S22" s="301"/>
      <c r="T22" s="125"/>
      <c r="U22" s="301"/>
      <c r="V22" s="125"/>
      <c r="W22" s="301"/>
      <c r="X22" s="125"/>
      <c r="Y22" s="302"/>
      <c r="Z22" s="125"/>
      <c r="AA22" s="301"/>
      <c r="AB22" s="125"/>
      <c r="AC22" s="301"/>
      <c r="AD22" s="125">
        <v>0.03</v>
      </c>
      <c r="AE22" s="301"/>
      <c r="AF22" s="125">
        <v>0.03</v>
      </c>
      <c r="AG22" s="301"/>
      <c r="AH22" s="125">
        <v>0.02</v>
      </c>
      <c r="AI22" s="301"/>
      <c r="AJ22" s="126">
        <f t="shared" si="1"/>
        <v>0.08</v>
      </c>
    </row>
    <row r="23" spans="1:36" ht="23.25" x14ac:dyDescent="0.2">
      <c r="F23" s="315">
        <f>+SUM(F10:F22)</f>
        <v>0.99999999999999978</v>
      </c>
      <c r="M23" s="316">
        <f>+SUM(M10:M22)</f>
        <v>0.45999999999999996</v>
      </c>
      <c r="N23" s="127">
        <f>SUM(N10:N17)</f>
        <v>0</v>
      </c>
      <c r="O23" s="127">
        <f t="shared" ref="O23" si="3">SUM(O10:O17)</f>
        <v>0</v>
      </c>
      <c r="P23" s="127">
        <f>SUM(P10:P22)</f>
        <v>0.13</v>
      </c>
      <c r="Q23" s="127">
        <f t="shared" ref="Q23:AI23" si="4">SUM(Q10:Q22)</f>
        <v>0.13</v>
      </c>
      <c r="R23" s="127">
        <f t="shared" si="4"/>
        <v>0.13</v>
      </c>
      <c r="S23" s="127">
        <f t="shared" si="4"/>
        <v>0.13</v>
      </c>
      <c r="T23" s="127">
        <f t="shared" si="4"/>
        <v>0.13</v>
      </c>
      <c r="U23" s="127">
        <f t="shared" si="4"/>
        <v>0.13</v>
      </c>
      <c r="V23" s="127">
        <f t="shared" si="4"/>
        <v>7.0000000000000007E-2</v>
      </c>
      <c r="W23" s="127">
        <f t="shared" si="4"/>
        <v>7.0000000000000007E-2</v>
      </c>
      <c r="X23" s="127">
        <f t="shared" si="4"/>
        <v>0.12000000000000001</v>
      </c>
      <c r="Y23" s="127">
        <f t="shared" si="4"/>
        <v>0</v>
      </c>
      <c r="Z23" s="127">
        <f t="shared" si="4"/>
        <v>0.06</v>
      </c>
      <c r="AA23" s="127">
        <f t="shared" si="4"/>
        <v>0</v>
      </c>
      <c r="AB23" s="127">
        <f t="shared" si="4"/>
        <v>0.12</v>
      </c>
      <c r="AC23" s="127">
        <f t="shared" si="4"/>
        <v>0</v>
      </c>
      <c r="AD23" s="127">
        <f t="shared" si="4"/>
        <v>0.15</v>
      </c>
      <c r="AE23" s="127">
        <f t="shared" si="4"/>
        <v>0</v>
      </c>
      <c r="AF23" s="127">
        <f t="shared" si="4"/>
        <v>7.0000000000000007E-2</v>
      </c>
      <c r="AG23" s="127">
        <f t="shared" si="4"/>
        <v>0</v>
      </c>
      <c r="AH23" s="127">
        <f t="shared" si="4"/>
        <v>0.02</v>
      </c>
      <c r="AI23" s="127">
        <f t="shared" si="4"/>
        <v>0</v>
      </c>
      <c r="AJ23" s="128">
        <f>SUM(AJ10:AJ22)</f>
        <v>0.99999999999999978</v>
      </c>
    </row>
    <row r="25" spans="1:36" x14ac:dyDescent="0.2">
      <c r="M25" s="317"/>
      <c r="N25" s="294"/>
      <c r="O25" s="294"/>
      <c r="P25" s="294"/>
      <c r="Q25" s="294"/>
      <c r="R25" s="294"/>
      <c r="S25" s="294"/>
      <c r="T25" s="294"/>
      <c r="U25" s="294"/>
      <c r="V25" s="294"/>
      <c r="W25" s="294"/>
      <c r="X25" s="294"/>
      <c r="Y25" s="294"/>
      <c r="Z25" s="294"/>
      <c r="AA25" s="294"/>
      <c r="AB25" s="294"/>
      <c r="AC25" s="294"/>
      <c r="AD25" s="294"/>
      <c r="AE25" s="294"/>
      <c r="AF25" s="294"/>
      <c r="AG25" s="294"/>
      <c r="AH25" s="294"/>
      <c r="AI25" s="294"/>
    </row>
    <row r="26" spans="1:36" x14ac:dyDescent="0.2">
      <c r="M26" s="317"/>
    </row>
  </sheetData>
  <sheetProtection algorithmName="SHA-512" hashValue="j54+mfd1GkayoeMSctouC2FKwyya1mFr0hV14bnU4B2J8n8SAhSYiXIE5XwzCzsS1FW6b0hDX2ZZu2sjlKvR8g==" saltValue="OHg9F53S1j5URRIM0UJENw==" spinCount="100000" sheet="1" objects="1" scenarios="1"/>
  <mergeCells count="27">
    <mergeCell ref="AH8:AI8"/>
    <mergeCell ref="X8:Y8"/>
    <mergeCell ref="Z8:AA8"/>
    <mergeCell ref="AB8:AC8"/>
    <mergeCell ref="AD8:AE8"/>
    <mergeCell ref="AF8:AG8"/>
    <mergeCell ref="N8:O8"/>
    <mergeCell ref="P8:Q8"/>
    <mergeCell ref="R8:S8"/>
    <mergeCell ref="T8:U8"/>
    <mergeCell ref="V8:W8"/>
    <mergeCell ref="A14:B18"/>
    <mergeCell ref="A19:B22"/>
    <mergeCell ref="C7:D7"/>
    <mergeCell ref="E7:M7"/>
    <mergeCell ref="A10:B10"/>
    <mergeCell ref="A9:B9"/>
    <mergeCell ref="A11:B13"/>
    <mergeCell ref="C2:C5"/>
    <mergeCell ref="D2:K2"/>
    <mergeCell ref="L2:M2"/>
    <mergeCell ref="D3:K3"/>
    <mergeCell ref="L3:M3"/>
    <mergeCell ref="D4:K4"/>
    <mergeCell ref="L4:M4"/>
    <mergeCell ref="D5:K5"/>
    <mergeCell ref="L5:M5"/>
  </mergeCells>
  <dataValidations count="1">
    <dataValidation type="whole" allowBlank="1" showInputMessage="1" showErrorMessage="1" sqref="G8:L8 G23:L65458">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topLeftCell="A10" zoomScale="90" zoomScaleNormal="90" workbookViewId="0">
      <selection activeCell="M15" sqref="M15:P15"/>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1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5"/>
      <c r="C2" s="266"/>
      <c r="D2" s="262" t="s">
        <v>0</v>
      </c>
      <c r="E2" s="249"/>
      <c r="F2" s="249"/>
      <c r="G2" s="249"/>
      <c r="H2" s="249"/>
      <c r="I2" s="249"/>
      <c r="J2" s="249"/>
      <c r="K2" s="54"/>
      <c r="L2" s="54"/>
      <c r="M2" s="271" t="str">
        <f>Proyecto!K2</f>
        <v>Código: GC-F-015</v>
      </c>
      <c r="N2" s="242"/>
      <c r="O2" s="242"/>
      <c r="P2" s="243"/>
      <c r="Q2" s="64"/>
      <c r="R2" s="9"/>
      <c r="S2" s="9"/>
      <c r="T2" s="9" t="s">
        <v>111</v>
      </c>
      <c r="U2" s="12"/>
      <c r="V2" s="64"/>
      <c r="W2" s="64"/>
      <c r="X2" s="64"/>
      <c r="Y2" s="64"/>
      <c r="Z2" s="64"/>
      <c r="AA2" s="64"/>
      <c r="AB2" s="64"/>
      <c r="AC2" s="64"/>
      <c r="AD2" s="64"/>
      <c r="AE2" s="13"/>
    </row>
    <row r="3" spans="2:31" s="10" customFormat="1" ht="23.25" customHeight="1" x14ac:dyDescent="0.2">
      <c r="B3" s="267"/>
      <c r="C3" s="268"/>
      <c r="D3" s="263" t="s">
        <v>2</v>
      </c>
      <c r="E3" s="252"/>
      <c r="F3" s="252"/>
      <c r="G3" s="252"/>
      <c r="H3" s="252"/>
      <c r="I3" s="252"/>
      <c r="J3" s="252"/>
      <c r="K3" s="53"/>
      <c r="L3" s="53"/>
      <c r="M3" s="272" t="str">
        <f>Proyecto!K3</f>
        <v>Fecha: 17 de septiembre de 2014</v>
      </c>
      <c r="N3" s="244"/>
      <c r="O3" s="244"/>
      <c r="P3" s="245"/>
      <c r="Q3" s="64"/>
      <c r="R3" s="9"/>
      <c r="S3" s="9"/>
      <c r="T3" s="9" t="s">
        <v>112</v>
      </c>
      <c r="U3" s="12"/>
      <c r="V3" s="64"/>
      <c r="W3" s="64"/>
      <c r="X3" s="64"/>
      <c r="Y3" s="64"/>
      <c r="Z3" s="64"/>
      <c r="AA3" s="64"/>
      <c r="AB3" s="64"/>
      <c r="AC3" s="64"/>
      <c r="AD3" s="64"/>
      <c r="AE3" s="13"/>
    </row>
    <row r="4" spans="2:31" s="10" customFormat="1" ht="24" customHeight="1" x14ac:dyDescent="0.2">
      <c r="B4" s="267"/>
      <c r="C4" s="268"/>
      <c r="D4" s="263" t="s">
        <v>4</v>
      </c>
      <c r="E4" s="252"/>
      <c r="F4" s="252"/>
      <c r="G4" s="252"/>
      <c r="H4" s="252"/>
      <c r="I4" s="252"/>
      <c r="J4" s="252"/>
      <c r="K4" s="53"/>
      <c r="L4" s="53"/>
      <c r="M4" s="272" t="str">
        <f>Proyecto!K4</f>
        <v>Versión 001</v>
      </c>
      <c r="N4" s="244"/>
      <c r="O4" s="244"/>
      <c r="P4" s="245"/>
      <c r="Q4" s="64"/>
      <c r="R4" s="9"/>
      <c r="S4" s="64"/>
      <c r="T4" s="9" t="s">
        <v>113</v>
      </c>
      <c r="U4" s="12"/>
      <c r="V4" s="64"/>
      <c r="W4" s="64"/>
      <c r="X4" s="64"/>
      <c r="Y4" s="64"/>
      <c r="Z4" s="64"/>
      <c r="AA4" s="64"/>
      <c r="AB4" s="64"/>
      <c r="AC4" s="64"/>
      <c r="AD4" s="64"/>
      <c r="AE4" s="13"/>
    </row>
    <row r="5" spans="2:31" s="10" customFormat="1" ht="22.5" customHeight="1" thickBot="1" x14ac:dyDescent="0.25">
      <c r="B5" s="269"/>
      <c r="C5" s="270"/>
      <c r="D5" s="264" t="s">
        <v>6</v>
      </c>
      <c r="E5" s="255"/>
      <c r="F5" s="255"/>
      <c r="G5" s="255"/>
      <c r="H5" s="255"/>
      <c r="I5" s="255"/>
      <c r="J5" s="255"/>
      <c r="K5" s="55"/>
      <c r="L5" s="55"/>
      <c r="M5" s="273" t="s">
        <v>114</v>
      </c>
      <c r="N5" s="246"/>
      <c r="O5" s="246"/>
      <c r="P5" s="247"/>
      <c r="Q5" s="64"/>
      <c r="R5" s="9"/>
      <c r="S5" s="64"/>
      <c r="T5" s="9" t="s">
        <v>115</v>
      </c>
      <c r="U5" s="9"/>
      <c r="V5" s="64"/>
      <c r="W5" s="64"/>
      <c r="X5" s="64"/>
      <c r="Y5" s="64"/>
      <c r="Z5" s="64"/>
      <c r="AA5" s="64"/>
      <c r="AB5" s="64"/>
      <c r="AC5" s="64"/>
      <c r="AD5" s="64"/>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29" t="s">
        <v>8</v>
      </c>
      <c r="C7" s="129"/>
      <c r="D7" s="176" t="str">
        <f>Proyecto!$E$7</f>
        <v>Estrategia de supervisión para Sociedades de Intermediación Financiera No Bancaria (SIFNB) - Fase II</v>
      </c>
      <c r="E7" s="176"/>
      <c r="F7" s="176"/>
      <c r="G7" s="176"/>
      <c r="H7" s="176"/>
      <c r="I7" s="176"/>
      <c r="J7" s="176"/>
      <c r="K7" s="176"/>
      <c r="L7" s="176"/>
      <c r="M7" s="176"/>
      <c r="N7" s="176"/>
      <c r="O7" s="176"/>
      <c r="P7" s="176"/>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80" t="s">
        <v>116</v>
      </c>
      <c r="C10" s="180"/>
      <c r="D10" s="180"/>
      <c r="E10" s="180"/>
      <c r="F10" s="180"/>
      <c r="G10" s="180"/>
      <c r="H10" s="180"/>
      <c r="I10" s="180"/>
      <c r="J10" s="180"/>
      <c r="K10" s="180"/>
      <c r="L10" s="180"/>
      <c r="M10" s="180"/>
      <c r="N10" s="180"/>
      <c r="O10" s="180"/>
      <c r="P10" s="180"/>
    </row>
    <row r="11" spans="2:31" ht="21.95" customHeight="1" x14ac:dyDescent="0.2">
      <c r="B11" s="177" t="s">
        <v>30</v>
      </c>
      <c r="C11" s="177"/>
      <c r="D11" s="177"/>
      <c r="E11" s="177"/>
      <c r="F11" s="65" t="s">
        <v>179</v>
      </c>
      <c r="G11" s="177" t="s">
        <v>180</v>
      </c>
      <c r="H11" s="177"/>
      <c r="I11" s="177"/>
      <c r="J11" s="177"/>
      <c r="K11" s="60"/>
      <c r="L11" s="60"/>
      <c r="M11" s="177" t="s">
        <v>117</v>
      </c>
      <c r="N11" s="177"/>
      <c r="O11" s="177"/>
      <c r="P11" s="177"/>
    </row>
    <row r="12" spans="2:31" ht="44.25" customHeight="1" x14ac:dyDescent="0.2">
      <c r="B12" s="278" t="s">
        <v>161</v>
      </c>
      <c r="C12" s="278"/>
      <c r="D12" s="278"/>
      <c r="E12" s="278"/>
      <c r="F12" s="107" t="s">
        <v>113</v>
      </c>
      <c r="G12" s="274" t="s">
        <v>166</v>
      </c>
      <c r="H12" s="275"/>
      <c r="I12" s="275"/>
      <c r="J12" s="276"/>
      <c r="K12" s="106"/>
      <c r="L12" s="106"/>
      <c r="M12" s="274" t="s">
        <v>160</v>
      </c>
      <c r="N12" s="275"/>
      <c r="O12" s="275"/>
      <c r="P12" s="276"/>
    </row>
    <row r="13" spans="2:31" ht="60" customHeight="1" x14ac:dyDescent="0.2">
      <c r="B13" s="274" t="s">
        <v>162</v>
      </c>
      <c r="C13" s="275"/>
      <c r="D13" s="275"/>
      <c r="E13" s="276"/>
      <c r="F13" s="107" t="s">
        <v>112</v>
      </c>
      <c r="G13" s="274" t="s">
        <v>163</v>
      </c>
      <c r="H13" s="275"/>
      <c r="I13" s="275"/>
      <c r="J13" s="276"/>
      <c r="K13" s="106"/>
      <c r="L13" s="106"/>
      <c r="M13" s="274" t="s">
        <v>212</v>
      </c>
      <c r="N13" s="275"/>
      <c r="O13" s="275"/>
      <c r="P13" s="276"/>
    </row>
    <row r="14" spans="2:31" ht="60" customHeight="1" x14ac:dyDescent="0.2">
      <c r="B14" s="274" t="s">
        <v>165</v>
      </c>
      <c r="C14" s="275"/>
      <c r="D14" s="275"/>
      <c r="E14" s="276"/>
      <c r="F14" s="107" t="s">
        <v>113</v>
      </c>
      <c r="G14" s="274" t="s">
        <v>167</v>
      </c>
      <c r="H14" s="275"/>
      <c r="I14" s="275"/>
      <c r="J14" s="276"/>
      <c r="K14" s="106"/>
      <c r="L14" s="106"/>
      <c r="M14" s="274" t="s">
        <v>160</v>
      </c>
      <c r="N14" s="275"/>
      <c r="O14" s="275"/>
      <c r="P14" s="276"/>
    </row>
    <row r="15" spans="2:31" ht="60" customHeight="1" x14ac:dyDescent="0.2">
      <c r="B15" s="274" t="s">
        <v>164</v>
      </c>
      <c r="C15" s="275"/>
      <c r="D15" s="275"/>
      <c r="E15" s="276"/>
      <c r="F15" s="107" t="s">
        <v>113</v>
      </c>
      <c r="G15" s="274" t="s">
        <v>168</v>
      </c>
      <c r="H15" s="275"/>
      <c r="I15" s="275"/>
      <c r="J15" s="276"/>
      <c r="K15" s="106"/>
      <c r="L15" s="106"/>
      <c r="M15" s="274" t="s">
        <v>169</v>
      </c>
      <c r="N15" s="275"/>
      <c r="O15" s="275"/>
      <c r="P15" s="276"/>
    </row>
    <row r="17" spans="2:16" ht="21.95" customHeight="1" x14ac:dyDescent="0.2">
      <c r="B17" s="277" t="s">
        <v>118</v>
      </c>
      <c r="C17" s="277"/>
      <c r="D17" s="277"/>
      <c r="E17" s="277"/>
      <c r="F17" s="277"/>
      <c r="G17" s="277"/>
      <c r="H17" s="277"/>
      <c r="I17" s="277"/>
      <c r="J17" s="277"/>
      <c r="K17" s="277"/>
      <c r="L17" s="277"/>
      <c r="M17" s="277"/>
      <c r="N17" s="277"/>
      <c r="O17" s="277"/>
      <c r="P17" s="277"/>
    </row>
  </sheetData>
  <mergeCells count="28">
    <mergeCell ref="B15:E15"/>
    <mergeCell ref="G15:J15"/>
    <mergeCell ref="M15:P15"/>
    <mergeCell ref="B17:P17"/>
    <mergeCell ref="B11:E11"/>
    <mergeCell ref="G11:J11"/>
    <mergeCell ref="M11:P11"/>
    <mergeCell ref="B12:E12"/>
    <mergeCell ref="G12:J12"/>
    <mergeCell ref="M12:P12"/>
    <mergeCell ref="B13:E13"/>
    <mergeCell ref="B14:E14"/>
    <mergeCell ref="G13:J13"/>
    <mergeCell ref="M13:P13"/>
    <mergeCell ref="M14:P14"/>
    <mergeCell ref="G14:J14"/>
    <mergeCell ref="D2:J2"/>
    <mergeCell ref="D3:J3"/>
    <mergeCell ref="D4:J4"/>
    <mergeCell ref="D5:J5"/>
    <mergeCell ref="B10:P10"/>
    <mergeCell ref="B2:C5"/>
    <mergeCell ref="M2:P2"/>
    <mergeCell ref="M3:P3"/>
    <mergeCell ref="M4:P4"/>
    <mergeCell ref="M5:P5"/>
    <mergeCell ref="B7:C7"/>
    <mergeCell ref="D7:P7"/>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8:P65504 O9:P9 O16:P16 G16:M16 G18:M65504 G9:M9 Q9:U65504 W9:AC65504">
      <formula1>1</formula1>
      <formula2>5</formula2>
    </dataValidation>
    <dataValidation type="list" allowBlank="1" showInputMessage="1" showErrorMessage="1" sqref="F12:F15">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119</v>
      </c>
      <c r="C4" s="20" t="s">
        <v>120</v>
      </c>
      <c r="E4" s="20" t="s">
        <v>121</v>
      </c>
      <c r="G4" s="20" t="s">
        <v>122</v>
      </c>
      <c r="I4" s="20" t="s">
        <v>123</v>
      </c>
      <c r="K4" s="20" t="s">
        <v>124</v>
      </c>
      <c r="M4" s="20"/>
      <c r="O4" s="20" t="s">
        <v>125</v>
      </c>
      <c r="Q4" s="20" t="s">
        <v>34</v>
      </c>
    </row>
    <row r="5" spans="1:17" x14ac:dyDescent="0.2">
      <c r="A5" t="s">
        <v>26</v>
      </c>
      <c r="C5" s="19" t="s">
        <v>37</v>
      </c>
      <c r="E5" s="19" t="s">
        <v>40</v>
      </c>
      <c r="G5" s="19" t="s">
        <v>59</v>
      </c>
      <c r="I5" s="19" t="s">
        <v>60</v>
      </c>
      <c r="K5" s="19" t="s">
        <v>76</v>
      </c>
      <c r="M5" t="s">
        <v>126</v>
      </c>
      <c r="O5" s="19" t="s">
        <v>127</v>
      </c>
      <c r="Q5" t="s">
        <v>128</v>
      </c>
    </row>
    <row r="6" spans="1:17" x14ac:dyDescent="0.2">
      <c r="A6" t="s">
        <v>27</v>
      </c>
      <c r="C6" s="19" t="s">
        <v>129</v>
      </c>
      <c r="E6" s="19" t="s">
        <v>130</v>
      </c>
      <c r="G6" s="19" t="s">
        <v>61</v>
      </c>
      <c r="I6" s="19" t="s">
        <v>77</v>
      </c>
      <c r="K6" s="19" t="s">
        <v>78</v>
      </c>
      <c r="M6" t="s">
        <v>46</v>
      </c>
      <c r="O6" s="19" t="s">
        <v>131</v>
      </c>
      <c r="Q6" t="s">
        <v>132</v>
      </c>
    </row>
    <row r="7" spans="1:17" x14ac:dyDescent="0.2">
      <c r="C7" s="19" t="s">
        <v>133</v>
      </c>
      <c r="G7" s="19" t="s">
        <v>134</v>
      </c>
      <c r="K7" s="21" t="s">
        <v>135</v>
      </c>
      <c r="O7" s="21" t="s">
        <v>136</v>
      </c>
      <c r="Q7" t="s">
        <v>137</v>
      </c>
    </row>
    <row r="8" spans="1:17" x14ac:dyDescent="0.2">
      <c r="O8" s="21" t="s">
        <v>87</v>
      </c>
      <c r="Q8" t="s">
        <v>39</v>
      </c>
    </row>
    <row r="9" spans="1:17" x14ac:dyDescent="0.2">
      <c r="O9" s="21" t="s">
        <v>138</v>
      </c>
      <c r="Q9" t="s">
        <v>139</v>
      </c>
    </row>
    <row r="10" spans="1:17" x14ac:dyDescent="0.2">
      <c r="O10" s="21" t="s">
        <v>140</v>
      </c>
      <c r="Q10" t="s">
        <v>141</v>
      </c>
    </row>
    <row r="11" spans="1:17" x14ac:dyDescent="0.2">
      <c r="O11" s="21" t="s">
        <v>142</v>
      </c>
      <c r="Q11" t="s">
        <v>143</v>
      </c>
    </row>
    <row r="12" spans="1:17" x14ac:dyDescent="0.2">
      <c r="Q12" t="s">
        <v>144</v>
      </c>
    </row>
    <row r="14" spans="1:17" x14ac:dyDescent="0.2">
      <c r="Q14" s="20" t="s">
        <v>145</v>
      </c>
    </row>
    <row r="15" spans="1:17" x14ac:dyDescent="0.2">
      <c r="Q15" t="s">
        <v>128</v>
      </c>
    </row>
    <row r="16" spans="1:17" x14ac:dyDescent="0.2">
      <c r="Q16" t="s">
        <v>132</v>
      </c>
    </row>
    <row r="17" spans="17:17" x14ac:dyDescent="0.2">
      <c r="Q17" t="s">
        <v>137</v>
      </c>
    </row>
    <row r="18" spans="17:17" x14ac:dyDescent="0.2">
      <c r="Q18" t="s">
        <v>39</v>
      </c>
    </row>
    <row r="19" spans="17:17" x14ac:dyDescent="0.2">
      <c r="Q19" t="s">
        <v>139</v>
      </c>
    </row>
    <row r="20" spans="17:17" x14ac:dyDescent="0.2">
      <c r="Q20" t="s">
        <v>141</v>
      </c>
    </row>
    <row r="21" spans="17:17" x14ac:dyDescent="0.2">
      <c r="Q21" t="s">
        <v>143</v>
      </c>
    </row>
    <row r="22" spans="17:17" x14ac:dyDescent="0.2">
      <c r="Q22" t="s">
        <v>144</v>
      </c>
    </row>
    <row r="23" spans="17:17" x14ac:dyDescent="0.2">
      <c r="Q23" s="19"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8" zoomScale="80" zoomScaleNormal="80" workbookViewId="0">
      <selection activeCell="E22" sqref="E2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40"/>
      <c r="C2" s="141"/>
      <c r="D2" s="142" t="s">
        <v>0</v>
      </c>
      <c r="E2" s="143"/>
      <c r="F2" s="143"/>
      <c r="G2" s="143"/>
      <c r="H2" s="143"/>
      <c r="I2" s="143"/>
      <c r="J2" s="144"/>
      <c r="K2" s="130" t="s">
        <v>1</v>
      </c>
      <c r="L2" s="174"/>
      <c r="M2" s="130" t="str">
        <f>Proyecto!K2</f>
        <v>Código: GC-F-015</v>
      </c>
      <c r="N2" s="169"/>
      <c r="O2" s="169"/>
      <c r="P2" s="131"/>
      <c r="Q2" s="64"/>
      <c r="R2" s="9"/>
      <c r="S2" s="9"/>
      <c r="T2" s="9"/>
      <c r="U2" s="12"/>
      <c r="V2" s="64"/>
      <c r="W2" s="64"/>
      <c r="X2" s="64"/>
      <c r="Y2" s="64"/>
      <c r="Z2" s="64"/>
      <c r="AA2" s="64"/>
      <c r="AB2" s="64"/>
      <c r="AC2" s="64"/>
      <c r="AD2" s="64"/>
      <c r="AE2" s="13"/>
    </row>
    <row r="3" spans="2:31" s="10" customFormat="1" ht="23.25" customHeight="1" x14ac:dyDescent="0.2">
      <c r="B3" s="136"/>
      <c r="C3" s="137"/>
      <c r="D3" s="145" t="s">
        <v>2</v>
      </c>
      <c r="E3" s="146"/>
      <c r="F3" s="146"/>
      <c r="G3" s="146"/>
      <c r="H3" s="146"/>
      <c r="I3" s="146"/>
      <c r="J3" s="147"/>
      <c r="K3" s="132" t="s">
        <v>3</v>
      </c>
      <c r="L3" s="175"/>
      <c r="M3" s="170" t="str">
        <f>Proyecto!K3</f>
        <v>Fecha: 17 de septiembre de 2014</v>
      </c>
      <c r="N3" s="171"/>
      <c r="O3" s="171"/>
      <c r="P3" s="172"/>
      <c r="Q3" s="64"/>
      <c r="R3" s="9"/>
      <c r="S3" s="9"/>
      <c r="T3" s="9"/>
      <c r="U3" s="12"/>
      <c r="V3" s="64"/>
      <c r="W3" s="64"/>
      <c r="X3" s="64"/>
      <c r="Y3" s="64"/>
      <c r="Z3" s="64"/>
      <c r="AA3" s="64"/>
      <c r="AB3" s="64"/>
      <c r="AC3" s="64"/>
      <c r="AD3" s="64"/>
      <c r="AE3" s="13"/>
    </row>
    <row r="4" spans="2:31" s="10" customFormat="1" ht="24" customHeight="1" x14ac:dyDescent="0.2">
      <c r="B4" s="136"/>
      <c r="C4" s="137"/>
      <c r="D4" s="145" t="s">
        <v>4</v>
      </c>
      <c r="E4" s="146"/>
      <c r="F4" s="146"/>
      <c r="G4" s="146"/>
      <c r="H4" s="146"/>
      <c r="I4" s="146"/>
      <c r="J4" s="147"/>
      <c r="K4" s="132" t="s">
        <v>5</v>
      </c>
      <c r="L4" s="175"/>
      <c r="M4" s="132" t="str">
        <f>Proyecto!K4</f>
        <v>Versión 001</v>
      </c>
      <c r="N4" s="173"/>
      <c r="O4" s="173"/>
      <c r="P4" s="133"/>
      <c r="Q4" s="64"/>
      <c r="R4" s="9"/>
      <c r="S4" s="64"/>
      <c r="T4" s="64"/>
      <c r="U4" s="12"/>
      <c r="V4" s="64"/>
      <c r="W4" s="64"/>
      <c r="X4" s="64"/>
      <c r="Y4" s="64"/>
      <c r="Z4" s="64"/>
      <c r="AA4" s="64"/>
      <c r="AB4" s="64"/>
      <c r="AC4" s="64"/>
      <c r="AD4" s="64"/>
      <c r="AE4" s="13"/>
    </row>
    <row r="5" spans="2:31" s="10" customFormat="1" ht="22.5" customHeight="1" thickBot="1" x14ac:dyDescent="0.25">
      <c r="B5" s="138"/>
      <c r="C5" s="139"/>
      <c r="D5" s="148" t="s">
        <v>6</v>
      </c>
      <c r="E5" s="149"/>
      <c r="F5" s="149"/>
      <c r="G5" s="149"/>
      <c r="H5" s="149"/>
      <c r="I5" s="149"/>
      <c r="J5" s="150"/>
      <c r="K5" s="134" t="s">
        <v>20</v>
      </c>
      <c r="L5" s="168"/>
      <c r="M5" s="155" t="s">
        <v>21</v>
      </c>
      <c r="N5" s="156"/>
      <c r="O5" s="156"/>
      <c r="P5" s="157"/>
      <c r="Q5" s="64"/>
      <c r="R5" s="9"/>
      <c r="S5" s="64"/>
      <c r="T5" s="64"/>
      <c r="U5" s="9"/>
      <c r="V5" s="64"/>
      <c r="W5" s="64"/>
      <c r="X5" s="64"/>
      <c r="Y5" s="64"/>
      <c r="Z5" s="64"/>
      <c r="AA5" s="64"/>
      <c r="AB5" s="64"/>
      <c r="AC5" s="64"/>
      <c r="AD5" s="64"/>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29" t="s">
        <v>8</v>
      </c>
      <c r="C7" s="129"/>
      <c r="D7" s="158" t="str">
        <f>+Proyecto!E7</f>
        <v>Estrategia de supervisión para Sociedades de Intermediación Financiera No Bancaria (SIFNB) - Fase II</v>
      </c>
      <c r="E7" s="158"/>
      <c r="F7" s="158"/>
      <c r="G7" s="158"/>
      <c r="H7" s="158"/>
      <c r="I7" s="158"/>
      <c r="J7" s="158"/>
      <c r="K7" s="158"/>
      <c r="L7" s="158"/>
      <c r="M7" s="158"/>
      <c r="N7" s="158"/>
      <c r="O7" s="158"/>
      <c r="P7" s="158"/>
      <c r="AE7" s="1"/>
    </row>
    <row r="8" spans="2:31" ht="6.75" customHeight="1" x14ac:dyDescent="0.2">
      <c r="B8" s="6"/>
      <c r="C8" s="6"/>
      <c r="D8" s="76"/>
      <c r="E8" s="76"/>
      <c r="F8" s="76"/>
      <c r="G8" s="76"/>
      <c r="H8" s="76"/>
      <c r="I8" s="76"/>
      <c r="J8" s="76"/>
      <c r="K8" s="76"/>
      <c r="L8" s="76"/>
      <c r="M8" s="76"/>
      <c r="N8" s="76"/>
      <c r="O8" s="76"/>
      <c r="P8" s="76"/>
      <c r="AE8" s="1"/>
    </row>
    <row r="9" spans="2:31" ht="49.5" customHeight="1" x14ac:dyDescent="0.2">
      <c r="B9" s="165" t="s">
        <v>22</v>
      </c>
      <c r="C9" s="166"/>
      <c r="D9" s="162" t="s">
        <v>220</v>
      </c>
      <c r="E9" s="163"/>
      <c r="F9" s="163"/>
      <c r="G9" s="163"/>
      <c r="H9" s="163"/>
      <c r="I9" s="163"/>
      <c r="J9" s="163"/>
      <c r="K9" s="163"/>
      <c r="L9" s="163"/>
      <c r="M9" s="163"/>
      <c r="N9" s="163"/>
      <c r="O9" s="163"/>
      <c r="P9" s="164"/>
      <c r="AE9" s="1"/>
    </row>
    <row r="10" spans="2:31" customFormat="1" ht="7.5" customHeight="1" x14ac:dyDescent="0.2">
      <c r="D10" s="78"/>
      <c r="E10" s="78"/>
      <c r="F10" s="78"/>
      <c r="G10" s="78"/>
      <c r="H10" s="78"/>
      <c r="I10" s="78"/>
      <c r="J10" s="78"/>
      <c r="K10" s="78"/>
      <c r="L10" s="78"/>
      <c r="M10" s="78"/>
      <c r="N10" s="78"/>
      <c r="O10" s="78"/>
      <c r="P10" s="78"/>
    </row>
    <row r="11" spans="2:31" ht="44.25" customHeight="1" x14ac:dyDescent="0.2">
      <c r="B11" s="165" t="s">
        <v>23</v>
      </c>
      <c r="C11" s="166"/>
      <c r="D11" s="159" t="s">
        <v>221</v>
      </c>
      <c r="E11" s="160"/>
      <c r="F11" s="160"/>
      <c r="G11" s="160"/>
      <c r="H11" s="160"/>
      <c r="I11" s="160"/>
      <c r="J11" s="160"/>
      <c r="K11" s="160"/>
      <c r="L11" s="160"/>
      <c r="M11" s="160"/>
      <c r="N11" s="160"/>
      <c r="O11" s="160"/>
      <c r="P11" s="161"/>
      <c r="AE11" s="1"/>
    </row>
    <row r="12" spans="2:31" s="3" customFormat="1" ht="5.25" customHeight="1" x14ac:dyDescent="0.2">
      <c r="B12" s="8"/>
      <c r="C12" s="8"/>
      <c r="D12" s="77"/>
      <c r="E12" s="77"/>
      <c r="F12" s="77"/>
      <c r="G12" s="77"/>
      <c r="H12" s="77"/>
      <c r="I12" s="77"/>
      <c r="J12" s="77"/>
      <c r="K12" s="77"/>
      <c r="L12" s="77"/>
      <c r="M12" s="77"/>
      <c r="N12" s="77"/>
      <c r="O12" s="77"/>
      <c r="P12" s="77"/>
      <c r="Q12" s="64"/>
      <c r="R12" s="9"/>
      <c r="S12" s="64"/>
      <c r="T12" s="64"/>
      <c r="U12" s="9"/>
      <c r="V12" s="64"/>
      <c r="W12" s="64"/>
      <c r="X12" s="64"/>
      <c r="Y12" s="64"/>
      <c r="Z12" s="64"/>
      <c r="AA12" s="64"/>
      <c r="AB12" s="64"/>
      <c r="AC12" s="64"/>
      <c r="AD12" s="64"/>
      <c r="AE12" s="64"/>
    </row>
    <row r="13" spans="2:31" ht="22.5" customHeight="1" x14ac:dyDescent="0.2">
      <c r="B13" s="152" t="s">
        <v>24</v>
      </c>
      <c r="C13" s="152"/>
      <c r="D13" s="75" t="s">
        <v>25</v>
      </c>
      <c r="E13" s="167" t="s">
        <v>151</v>
      </c>
      <c r="F13" s="167"/>
      <c r="G13" s="167"/>
      <c r="H13" s="167"/>
      <c r="I13" s="167"/>
      <c r="J13" s="167"/>
      <c r="K13" s="167"/>
      <c r="L13" s="167"/>
      <c r="M13" s="167"/>
      <c r="N13" s="167"/>
      <c r="O13" s="167"/>
      <c r="P13" s="167"/>
      <c r="AE13" s="1"/>
    </row>
    <row r="14" spans="2:31" s="25" customFormat="1" ht="44.25" customHeight="1" x14ac:dyDescent="0.2">
      <c r="B14" s="153"/>
      <c r="C14" s="153"/>
      <c r="D14" s="73" t="s">
        <v>26</v>
      </c>
      <c r="E14" s="167"/>
      <c r="F14" s="167"/>
      <c r="G14" s="167"/>
      <c r="H14" s="167"/>
      <c r="I14" s="167"/>
      <c r="J14" s="167"/>
      <c r="K14" s="167"/>
      <c r="L14" s="167"/>
      <c r="M14" s="167"/>
      <c r="N14" s="167"/>
      <c r="O14" s="167"/>
      <c r="P14" s="167"/>
      <c r="Q14" s="64"/>
      <c r="R14" s="9"/>
      <c r="S14" s="64"/>
      <c r="T14" s="64"/>
      <c r="U14" s="9"/>
      <c r="V14" s="64"/>
      <c r="W14" s="64"/>
      <c r="X14" s="64"/>
      <c r="Y14" s="64"/>
      <c r="Z14" s="64"/>
      <c r="AA14" s="64"/>
      <c r="AB14" s="64"/>
      <c r="AC14" s="64"/>
      <c r="AD14" s="64"/>
      <c r="AE14" s="64"/>
    </row>
    <row r="15" spans="2:31" ht="15.75" x14ac:dyDescent="0.2">
      <c r="D15" s="74"/>
      <c r="E15" s="111"/>
      <c r="F15" s="111"/>
      <c r="G15" s="111"/>
      <c r="H15" s="111"/>
      <c r="I15" s="111"/>
      <c r="J15" s="111"/>
      <c r="K15" s="111"/>
      <c r="L15" s="111"/>
      <c r="M15" s="111"/>
      <c r="N15" s="111"/>
      <c r="O15" s="111"/>
      <c r="P15" s="111"/>
    </row>
    <row r="16" spans="2:31" ht="22.5" customHeight="1" x14ac:dyDescent="0.2">
      <c r="B16" s="152" t="s">
        <v>24</v>
      </c>
      <c r="C16" s="152"/>
      <c r="D16" s="75" t="s">
        <v>25</v>
      </c>
      <c r="E16" s="154" t="s">
        <v>213</v>
      </c>
      <c r="F16" s="154"/>
      <c r="G16" s="154"/>
      <c r="H16" s="154"/>
      <c r="I16" s="154"/>
      <c r="J16" s="154"/>
      <c r="K16" s="154"/>
      <c r="L16" s="154"/>
      <c r="M16" s="154"/>
      <c r="N16" s="154"/>
      <c r="O16" s="154"/>
      <c r="P16" s="154"/>
      <c r="AE16" s="1"/>
    </row>
    <row r="17" spans="2:21" s="62" customFormat="1" ht="55.5" customHeight="1" x14ac:dyDescent="0.2">
      <c r="B17" s="153"/>
      <c r="C17" s="153"/>
      <c r="D17" s="73" t="s">
        <v>27</v>
      </c>
      <c r="E17" s="154"/>
      <c r="F17" s="154"/>
      <c r="G17" s="154"/>
      <c r="H17" s="154"/>
      <c r="I17" s="154"/>
      <c r="J17" s="154"/>
      <c r="K17" s="154"/>
      <c r="L17" s="154"/>
      <c r="M17" s="154"/>
      <c r="N17" s="154"/>
      <c r="O17" s="154"/>
      <c r="P17" s="154"/>
      <c r="Q17" s="64"/>
      <c r="R17" s="9"/>
      <c r="S17" s="64"/>
      <c r="T17" s="64"/>
      <c r="U17" s="9"/>
    </row>
    <row r="18" spans="2:21" ht="15.75" x14ac:dyDescent="0.2">
      <c r="D18" s="74"/>
      <c r="E18" s="111"/>
      <c r="F18" s="111"/>
      <c r="G18" s="111"/>
      <c r="H18" s="111"/>
      <c r="I18" s="111"/>
      <c r="J18" s="111"/>
      <c r="K18" s="111"/>
      <c r="L18" s="111"/>
      <c r="M18" s="111"/>
      <c r="N18" s="111"/>
      <c r="O18" s="111"/>
      <c r="P18" s="111"/>
    </row>
    <row r="19" spans="2:21" x14ac:dyDescent="0.2">
      <c r="B19" s="152" t="s">
        <v>24</v>
      </c>
      <c r="C19" s="152"/>
      <c r="D19" s="75" t="s">
        <v>25</v>
      </c>
      <c r="E19" s="154" t="s">
        <v>170</v>
      </c>
      <c r="F19" s="154"/>
      <c r="G19" s="154"/>
      <c r="H19" s="154"/>
      <c r="I19" s="154"/>
      <c r="J19" s="154"/>
      <c r="K19" s="154"/>
      <c r="L19" s="154"/>
      <c r="M19" s="154"/>
      <c r="N19" s="154"/>
      <c r="O19" s="154"/>
      <c r="P19" s="154"/>
    </row>
    <row r="20" spans="2:21" ht="48" customHeight="1" x14ac:dyDescent="0.2">
      <c r="B20" s="153"/>
      <c r="C20" s="153"/>
      <c r="D20" s="73" t="s">
        <v>27</v>
      </c>
      <c r="E20" s="154"/>
      <c r="F20" s="154"/>
      <c r="G20" s="154"/>
      <c r="H20" s="154"/>
      <c r="I20" s="154"/>
      <c r="J20" s="154"/>
      <c r="K20" s="154"/>
      <c r="L20" s="154"/>
      <c r="M20" s="154"/>
      <c r="N20" s="154"/>
      <c r="O20" s="154"/>
      <c r="P20" s="154"/>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4" zoomScale="90" zoomScaleNormal="90" workbookViewId="0">
      <selection activeCell="D10" sqref="D10:I1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40"/>
      <c r="C2" s="141"/>
      <c r="D2" s="182" t="s">
        <v>0</v>
      </c>
      <c r="E2" s="183"/>
      <c r="F2" s="183"/>
      <c r="G2" s="183"/>
      <c r="H2" s="184"/>
      <c r="I2" s="35" t="str">
        <f>Proyecto!K2</f>
        <v>Código: GC-F-015</v>
      </c>
      <c r="J2" s="17"/>
      <c r="K2" s="17"/>
      <c r="L2" s="17"/>
      <c r="M2" s="64"/>
      <c r="N2" s="64"/>
      <c r="O2" s="64"/>
      <c r="P2" s="64"/>
      <c r="Q2" s="64"/>
      <c r="R2" s="64"/>
      <c r="S2" s="64"/>
      <c r="T2" s="13"/>
      <c r="U2" s="64"/>
      <c r="V2" s="64"/>
      <c r="W2" s="64"/>
      <c r="X2" s="64"/>
    </row>
    <row r="3" spans="2:24" s="16" customFormat="1" ht="23.25" customHeight="1" thickBot="1" x14ac:dyDescent="0.25">
      <c r="B3" s="136"/>
      <c r="C3" s="137"/>
      <c r="D3" s="182" t="s">
        <v>2</v>
      </c>
      <c r="E3" s="183"/>
      <c r="F3" s="183"/>
      <c r="G3" s="183"/>
      <c r="H3" s="184"/>
      <c r="I3" s="36" t="str">
        <f>Proyecto!K3</f>
        <v>Fecha: 17 de septiembre de 2014</v>
      </c>
      <c r="J3" s="17"/>
      <c r="K3" s="17"/>
      <c r="L3" s="17"/>
      <c r="M3" s="64"/>
      <c r="N3" s="64"/>
      <c r="O3" s="64"/>
      <c r="P3" s="64"/>
      <c r="Q3" s="64"/>
      <c r="R3" s="64"/>
      <c r="S3" s="64"/>
      <c r="T3" s="13"/>
      <c r="U3" s="64"/>
      <c r="V3" s="64"/>
      <c r="W3" s="64"/>
      <c r="X3" s="64"/>
    </row>
    <row r="4" spans="2:24" s="16" customFormat="1" ht="24" customHeight="1" thickBot="1" x14ac:dyDescent="0.25">
      <c r="B4" s="136"/>
      <c r="C4" s="137"/>
      <c r="D4" s="182" t="s">
        <v>4</v>
      </c>
      <c r="E4" s="183"/>
      <c r="F4" s="183"/>
      <c r="G4" s="183"/>
      <c r="H4" s="184"/>
      <c r="I4" s="36" t="str">
        <f>Proyecto!K4</f>
        <v>Versión 001</v>
      </c>
      <c r="J4" s="17"/>
      <c r="K4" s="17"/>
      <c r="L4" s="17"/>
      <c r="M4" s="64"/>
      <c r="N4" s="64"/>
      <c r="O4" s="64"/>
      <c r="P4" s="64"/>
      <c r="Q4" s="64"/>
      <c r="R4" s="64"/>
      <c r="S4" s="64"/>
      <c r="T4" s="13"/>
      <c r="U4" s="64"/>
      <c r="V4" s="64"/>
      <c r="W4" s="64"/>
      <c r="X4" s="64"/>
    </row>
    <row r="5" spans="2:24" s="16" customFormat="1" ht="22.5" customHeight="1" thickBot="1" x14ac:dyDescent="0.25">
      <c r="B5" s="138"/>
      <c r="C5" s="139"/>
      <c r="D5" s="185" t="s">
        <v>6</v>
      </c>
      <c r="E5" s="186"/>
      <c r="F5" s="186"/>
      <c r="G5" s="186"/>
      <c r="H5" s="187"/>
      <c r="I5" s="37" t="s">
        <v>28</v>
      </c>
      <c r="J5" s="17"/>
      <c r="K5" s="17"/>
      <c r="L5" s="17"/>
      <c r="M5" s="64"/>
      <c r="N5" s="64"/>
      <c r="O5" s="64"/>
      <c r="P5" s="64"/>
      <c r="Q5" s="64"/>
      <c r="R5" s="64"/>
      <c r="S5" s="64"/>
      <c r="T5" s="13"/>
      <c r="U5" s="64"/>
      <c r="V5" s="64"/>
      <c r="W5" s="64"/>
      <c r="X5" s="64"/>
    </row>
    <row r="6" spans="2:24" ht="5.25" customHeight="1" x14ac:dyDescent="0.2">
      <c r="B6" s="24"/>
      <c r="C6" s="24"/>
      <c r="D6" s="24"/>
      <c r="E6" s="24"/>
      <c r="F6" s="24"/>
      <c r="G6" s="24"/>
      <c r="H6" s="24"/>
      <c r="I6" s="24"/>
    </row>
    <row r="7" spans="2:24" ht="27" customHeight="1" x14ac:dyDescent="0.2">
      <c r="B7" s="129" t="s">
        <v>8</v>
      </c>
      <c r="C7" s="129"/>
      <c r="D7" s="176" t="str">
        <f>Proyecto!$E$7</f>
        <v>Estrategia de supervisión para Sociedades de Intermediación Financiera No Bancaria (SIFNB) - Fase II</v>
      </c>
      <c r="E7" s="176"/>
      <c r="F7" s="176"/>
      <c r="G7" s="176"/>
      <c r="H7" s="176"/>
      <c r="I7" s="176"/>
      <c r="X7" s="1"/>
    </row>
    <row r="8" spans="2:24" s="16" customFormat="1" ht="10.5" customHeight="1" x14ac:dyDescent="0.2">
      <c r="B8" s="8"/>
      <c r="C8" s="8"/>
      <c r="D8" s="4"/>
      <c r="E8" s="4"/>
      <c r="F8" s="4"/>
      <c r="G8" s="4"/>
      <c r="H8" s="4"/>
      <c r="I8" s="4"/>
      <c r="J8" s="64"/>
      <c r="K8" s="64"/>
      <c r="L8" s="64"/>
      <c r="M8" s="64"/>
      <c r="N8" s="17"/>
      <c r="O8" s="64"/>
      <c r="P8" s="64"/>
      <c r="Q8" s="64"/>
      <c r="R8" s="64"/>
      <c r="S8" s="64"/>
      <c r="T8" s="64"/>
      <c r="U8" s="64"/>
      <c r="V8" s="64"/>
      <c r="W8" s="64"/>
      <c r="X8" s="64"/>
    </row>
    <row r="9" spans="2:24" ht="18.75" customHeight="1" x14ac:dyDescent="0.2">
      <c r="B9" s="180" t="s">
        <v>29</v>
      </c>
      <c r="C9" s="180"/>
      <c r="D9" s="180"/>
      <c r="E9" s="180"/>
      <c r="F9" s="180"/>
      <c r="G9" s="180"/>
      <c r="H9" s="180"/>
      <c r="I9" s="180"/>
      <c r="X9" s="1"/>
    </row>
    <row r="10" spans="2:24" ht="40.5" customHeight="1" x14ac:dyDescent="0.2">
      <c r="B10" s="177" t="s">
        <v>30</v>
      </c>
      <c r="C10" s="177"/>
      <c r="D10" s="181" t="s">
        <v>31</v>
      </c>
      <c r="E10" s="181"/>
      <c r="F10" s="181"/>
      <c r="G10" s="181"/>
      <c r="H10" s="181"/>
      <c r="I10" s="181"/>
      <c r="X10" s="1"/>
    </row>
    <row r="11" spans="2:24" ht="22.5" customHeight="1" x14ac:dyDescent="0.2">
      <c r="B11" s="177" t="s">
        <v>25</v>
      </c>
      <c r="C11" s="177"/>
      <c r="D11" s="177" t="s">
        <v>32</v>
      </c>
      <c r="E11" s="177"/>
      <c r="F11" s="65" t="s">
        <v>33</v>
      </c>
      <c r="G11" s="65" t="s">
        <v>34</v>
      </c>
      <c r="H11" s="65" t="s">
        <v>35</v>
      </c>
      <c r="I11" s="65" t="s">
        <v>36</v>
      </c>
      <c r="X11" s="1"/>
    </row>
    <row r="12" spans="2:24" ht="91.5" customHeight="1" x14ac:dyDescent="0.2">
      <c r="B12" s="179" t="s">
        <v>37</v>
      </c>
      <c r="C12" s="179"/>
      <c r="D12" s="179" t="s">
        <v>38</v>
      </c>
      <c r="E12" s="179"/>
      <c r="F12" s="112">
        <v>1</v>
      </c>
      <c r="G12" s="113" t="s">
        <v>39</v>
      </c>
      <c r="H12" s="113" t="s">
        <v>40</v>
      </c>
      <c r="I12" s="113" t="s">
        <v>41</v>
      </c>
      <c r="X12" s="1"/>
    </row>
    <row r="13" spans="2:24" ht="22.5" customHeight="1" x14ac:dyDescent="0.2">
      <c r="B13" s="177" t="s">
        <v>42</v>
      </c>
      <c r="C13" s="177"/>
      <c r="D13" s="178" t="s">
        <v>43</v>
      </c>
      <c r="E13" s="178"/>
      <c r="F13" s="178"/>
      <c r="G13" s="178"/>
      <c r="H13" s="178"/>
      <c r="I13" s="178"/>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7" zoomScale="110" zoomScaleNormal="110" workbookViewId="0">
      <selection activeCell="C16" sqref="C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64"/>
      <c r="B2" s="44"/>
      <c r="C2" s="198" t="s">
        <v>0</v>
      </c>
      <c r="D2" s="199"/>
      <c r="E2" s="199"/>
      <c r="F2" s="199"/>
      <c r="G2" s="188" t="str">
        <f>Proyecto!K2</f>
        <v>Código: GC-F-015</v>
      </c>
      <c r="H2" s="189"/>
      <c r="I2" s="189"/>
      <c r="J2" s="189"/>
      <c r="K2" s="189"/>
      <c r="L2" s="190"/>
      <c r="M2" s="64"/>
      <c r="N2" s="64"/>
      <c r="O2" s="64"/>
      <c r="P2" s="64"/>
      <c r="Q2" s="64"/>
      <c r="R2" s="64"/>
      <c r="S2" s="64"/>
      <c r="T2" s="64"/>
      <c r="U2" s="13"/>
    </row>
    <row r="3" spans="1:21" s="14" customFormat="1" ht="23.25" customHeight="1" thickBot="1" x14ac:dyDescent="0.25">
      <c r="A3" s="64"/>
      <c r="B3" s="46"/>
      <c r="C3" s="198" t="s">
        <v>2</v>
      </c>
      <c r="D3" s="199"/>
      <c r="E3" s="199"/>
      <c r="F3" s="199"/>
      <c r="G3" s="191" t="str">
        <f>Proyecto!K3</f>
        <v>Fecha: 17 de septiembre de 2014</v>
      </c>
      <c r="H3" s="192"/>
      <c r="I3" s="192"/>
      <c r="J3" s="192"/>
      <c r="K3" s="192"/>
      <c r="L3" s="193"/>
      <c r="M3" s="64"/>
      <c r="N3" s="64"/>
      <c r="O3" s="64"/>
      <c r="P3" s="64"/>
      <c r="Q3" s="64"/>
      <c r="R3" s="64"/>
      <c r="S3" s="64"/>
      <c r="T3" s="64"/>
      <c r="U3" s="13"/>
    </row>
    <row r="4" spans="1:21" s="14" customFormat="1" ht="24" customHeight="1" thickBot="1" x14ac:dyDescent="0.25">
      <c r="A4" s="64"/>
      <c r="B4" s="46"/>
      <c r="C4" s="198" t="s">
        <v>4</v>
      </c>
      <c r="D4" s="199"/>
      <c r="E4" s="199"/>
      <c r="F4" s="199"/>
      <c r="G4" s="194" t="str">
        <f>Proyecto!K4</f>
        <v>Versión 001</v>
      </c>
      <c r="H4" s="195"/>
      <c r="I4" s="195"/>
      <c r="J4" s="195"/>
      <c r="K4" s="195"/>
      <c r="L4" s="196"/>
      <c r="M4" s="64"/>
      <c r="N4" s="64"/>
      <c r="O4" s="64"/>
      <c r="P4" s="64"/>
      <c r="Q4" s="64"/>
      <c r="R4" s="64"/>
      <c r="S4" s="64"/>
      <c r="T4" s="64"/>
      <c r="U4" s="13"/>
    </row>
    <row r="5" spans="1:21" s="14" customFormat="1" ht="22.5" customHeight="1" thickBot="1" x14ac:dyDescent="0.25">
      <c r="A5" s="64"/>
      <c r="B5" s="48"/>
      <c r="C5" s="198" t="s">
        <v>6</v>
      </c>
      <c r="D5" s="199"/>
      <c r="E5" s="199"/>
      <c r="F5" s="199"/>
      <c r="G5" s="191" t="s">
        <v>44</v>
      </c>
      <c r="H5" s="192"/>
      <c r="I5" s="192"/>
      <c r="J5" s="192"/>
      <c r="K5" s="192"/>
      <c r="L5" s="193"/>
      <c r="M5" s="64"/>
      <c r="N5" s="64"/>
      <c r="O5" s="64"/>
      <c r="P5" s="64"/>
      <c r="Q5" s="64"/>
      <c r="R5" s="64"/>
      <c r="S5" s="64"/>
      <c r="T5" s="64"/>
      <c r="U5" s="13"/>
    </row>
    <row r="6" spans="1:21" ht="5.25" customHeight="1" x14ac:dyDescent="0.2">
      <c r="A6" s="5" t="str">
        <f>Proyecto!$E$7</f>
        <v>Estrategia de supervisión para Sociedades de Intermediación Financiera No Bancaria (SIFNB) - Fase II</v>
      </c>
      <c r="B6" s="24"/>
      <c r="C6" s="24"/>
      <c r="D6" s="24"/>
      <c r="E6" s="24"/>
      <c r="F6" s="24"/>
    </row>
    <row r="7" spans="1:21" ht="29.25" customHeight="1" x14ac:dyDescent="0.2">
      <c r="B7" s="63" t="s">
        <v>8</v>
      </c>
      <c r="C7" s="197" t="str">
        <f>Proyecto!$E$7</f>
        <v>Estrategia de supervisión para Sociedades de Intermediación Financiera No Bancaria (SIFNB) - Fase II</v>
      </c>
      <c r="D7" s="197"/>
      <c r="E7" s="197"/>
      <c r="F7" s="197"/>
      <c r="U7" s="1"/>
    </row>
    <row r="8" spans="1:21" ht="15.75" x14ac:dyDescent="0.2">
      <c r="B8" s="64"/>
      <c r="C8" s="80"/>
      <c r="D8" s="80"/>
      <c r="E8" s="80"/>
      <c r="F8" s="80"/>
    </row>
    <row r="9" spans="1:21" ht="15.75" x14ac:dyDescent="0.2">
      <c r="C9" s="80"/>
      <c r="D9" s="80"/>
      <c r="E9" s="80"/>
      <c r="F9" s="80"/>
    </row>
    <row r="10" spans="1:21" ht="18" customHeight="1" x14ac:dyDescent="0.2">
      <c r="B10" s="63" t="s">
        <v>45</v>
      </c>
      <c r="C10" s="84" t="s">
        <v>46</v>
      </c>
      <c r="D10" s="80"/>
      <c r="E10" s="80"/>
      <c r="F10" s="80"/>
    </row>
    <row r="11" spans="1:21" ht="6" customHeight="1" x14ac:dyDescent="0.2">
      <c r="C11" s="80"/>
      <c r="D11" s="80"/>
      <c r="E11" s="80"/>
      <c r="F11" s="80"/>
    </row>
    <row r="12" spans="1:21" ht="18" customHeight="1" x14ac:dyDescent="0.2">
      <c r="B12" s="63" t="s">
        <v>47</v>
      </c>
      <c r="C12" s="81" t="s">
        <v>193</v>
      </c>
      <c r="D12" s="80"/>
      <c r="E12" s="80"/>
      <c r="F12" s="80"/>
    </row>
    <row r="13" spans="1:21" ht="6" customHeight="1" x14ac:dyDescent="0.2">
      <c r="C13" s="80"/>
      <c r="D13" s="80"/>
      <c r="E13" s="80"/>
      <c r="F13" s="80"/>
    </row>
    <row r="14" spans="1:21" ht="18" customHeight="1" x14ac:dyDescent="0.2">
      <c r="B14" s="63" t="s">
        <v>48</v>
      </c>
      <c r="C14" s="82" t="s">
        <v>194</v>
      </c>
      <c r="D14" s="80"/>
      <c r="E14" s="80"/>
      <c r="F14" s="80"/>
    </row>
    <row r="15" spans="1:21" ht="6" customHeight="1" x14ac:dyDescent="0.2">
      <c r="C15" s="80"/>
      <c r="D15" s="80"/>
      <c r="E15" s="80"/>
      <c r="F15" s="80"/>
    </row>
    <row r="16" spans="1:21" ht="18" customHeight="1" x14ac:dyDescent="0.2">
      <c r="B16" s="63" t="s">
        <v>49</v>
      </c>
      <c r="C16" s="318">
        <v>200420000</v>
      </c>
      <c r="D16" s="80"/>
      <c r="E16" s="80"/>
      <c r="F16" s="80"/>
    </row>
    <row r="17" spans="2:6" ht="6" customHeight="1" x14ac:dyDescent="0.2">
      <c r="C17" s="80"/>
      <c r="D17" s="80"/>
      <c r="E17" s="80"/>
      <c r="F17" s="80"/>
    </row>
    <row r="18" spans="2:6" ht="18" customHeight="1" x14ac:dyDescent="0.2">
      <c r="B18" s="63" t="s">
        <v>50</v>
      </c>
      <c r="C18" s="83"/>
      <c r="D18" s="80"/>
      <c r="E18" s="80"/>
      <c r="F18" s="80"/>
    </row>
    <row r="19" spans="2:6" ht="6" customHeight="1" x14ac:dyDescent="0.2">
      <c r="C19" s="80"/>
      <c r="D19" s="80"/>
      <c r="E19" s="80"/>
      <c r="F19" s="80"/>
    </row>
    <row r="20" spans="2:6" ht="18" customHeight="1" x14ac:dyDescent="0.2">
      <c r="B20" s="63" t="s">
        <v>51</v>
      </c>
      <c r="C20" s="83"/>
      <c r="D20" s="80"/>
      <c r="E20" s="80"/>
      <c r="F20" s="80"/>
    </row>
    <row r="24" spans="2:6" x14ac:dyDescent="0.2">
      <c r="C24" s="70"/>
    </row>
  </sheetData>
  <sheetProtection algorithmName="SHA-512" hashValue="Mo8rWwEOcSlSkG2sZ/7Q9zGLoASCFj6XGf2GmDjEWrOZtkakKFhnqskihUDohlgvPaqy3pwDCwOp0tkOqAOTJA==" saltValue="Eo+UMWq3tJJRwoWByrLAIw=="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B7" zoomScale="60" zoomScaleNormal="60" workbookViewId="0">
      <pane xSplit="2" ySplit="5" topLeftCell="D12" activePane="bottomRight" state="frozen"/>
      <selection activeCell="B7" sqref="B7"/>
      <selection pane="topRight" activeCell="D7" sqref="D7"/>
      <selection pane="bottomLeft" activeCell="B12" sqref="B12"/>
      <selection pane="bottomRight" activeCell="C16" sqref="C16"/>
    </sheetView>
  </sheetViews>
  <sheetFormatPr baseColWidth="10" defaultColWidth="11.42578125" defaultRowHeight="12" x14ac:dyDescent="0.2"/>
  <cols>
    <col min="1" max="1" width="2.42578125" style="1" customWidth="1"/>
    <col min="2" max="2" width="24.140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185" t="s">
        <v>0</v>
      </c>
      <c r="D2" s="186"/>
      <c r="E2" s="186"/>
      <c r="F2" s="187"/>
      <c r="G2" s="35" t="str">
        <f>Proyecto!K2</f>
        <v>Código: GC-F-015</v>
      </c>
      <c r="H2" s="9"/>
      <c r="I2" s="9"/>
      <c r="J2" s="12"/>
      <c r="K2" s="64"/>
      <c r="L2" s="64"/>
      <c r="M2" s="64"/>
      <c r="N2" s="64"/>
      <c r="O2" s="64"/>
      <c r="P2" s="64"/>
      <c r="Q2" s="64"/>
      <c r="R2" s="64"/>
      <c r="S2" s="64"/>
      <c r="T2" s="13"/>
      <c r="U2" s="64"/>
      <c r="V2" s="64"/>
    </row>
    <row r="3" spans="2:22" s="10" customFormat="1" ht="23.25" customHeight="1" thickBot="1" x14ac:dyDescent="0.25">
      <c r="B3" s="39"/>
      <c r="C3" s="185" t="s">
        <v>2</v>
      </c>
      <c r="D3" s="186"/>
      <c r="E3" s="186"/>
      <c r="F3" s="187"/>
      <c r="G3" s="36" t="str">
        <f>Proyecto!K3</f>
        <v>Fecha: 17 de septiembre de 2014</v>
      </c>
      <c r="H3" s="9"/>
      <c r="I3" s="9"/>
      <c r="J3" s="12"/>
      <c r="K3" s="64"/>
      <c r="L3" s="64"/>
      <c r="M3" s="64"/>
      <c r="N3" s="64"/>
      <c r="O3" s="64"/>
      <c r="P3" s="64"/>
      <c r="Q3" s="64"/>
      <c r="R3" s="64"/>
      <c r="S3" s="64"/>
      <c r="T3" s="13"/>
      <c r="U3" s="64"/>
      <c r="V3" s="64"/>
    </row>
    <row r="4" spans="2:22" s="10" customFormat="1" ht="24" customHeight="1" thickBot="1" x14ac:dyDescent="0.25">
      <c r="B4" s="39"/>
      <c r="C4" s="185" t="s">
        <v>4</v>
      </c>
      <c r="D4" s="186"/>
      <c r="E4" s="186"/>
      <c r="F4" s="187"/>
      <c r="G4" s="36" t="str">
        <f>Proyecto!K4</f>
        <v>Versión 001</v>
      </c>
      <c r="H4" s="64"/>
      <c r="I4" s="64"/>
      <c r="J4" s="12"/>
      <c r="K4" s="64"/>
      <c r="L4" s="64"/>
      <c r="M4" s="64"/>
      <c r="N4" s="64"/>
      <c r="O4" s="64"/>
      <c r="P4" s="64"/>
      <c r="Q4" s="64"/>
      <c r="R4" s="64"/>
      <c r="S4" s="64"/>
      <c r="T4" s="13"/>
      <c r="U4" s="64"/>
      <c r="V4" s="64"/>
    </row>
    <row r="5" spans="2:22" s="10" customFormat="1" ht="22.5" customHeight="1" thickBot="1" x14ac:dyDescent="0.25">
      <c r="B5" s="40"/>
      <c r="C5" s="185" t="s">
        <v>6</v>
      </c>
      <c r="D5" s="186"/>
      <c r="E5" s="186"/>
      <c r="F5" s="187"/>
      <c r="G5" s="37" t="s">
        <v>52</v>
      </c>
      <c r="H5" s="64"/>
      <c r="I5" s="64"/>
      <c r="J5" s="9"/>
      <c r="K5" s="64"/>
      <c r="L5" s="64"/>
      <c r="M5" s="64"/>
      <c r="N5" s="64"/>
      <c r="O5" s="64"/>
      <c r="P5" s="64"/>
      <c r="Q5" s="64"/>
      <c r="R5" s="64"/>
      <c r="S5" s="64"/>
      <c r="T5" s="13"/>
      <c r="U5" s="64"/>
      <c r="V5" s="64"/>
    </row>
    <row r="6" spans="2:22" ht="5.25" customHeight="1" x14ac:dyDescent="0.2">
      <c r="B6" s="24"/>
      <c r="C6" s="24"/>
      <c r="D6" s="24"/>
      <c r="E6" s="24"/>
      <c r="F6" s="24"/>
      <c r="G6" s="24"/>
    </row>
    <row r="7" spans="2:22" ht="29.25" customHeight="1" x14ac:dyDescent="0.2">
      <c r="B7" s="63" t="s">
        <v>8</v>
      </c>
      <c r="C7" s="201" t="str">
        <f>Proyecto!$E$7</f>
        <v>Estrategia de supervisión para Sociedades de Intermediación Financiera No Bancaria (SIFNB) - Fase II</v>
      </c>
      <c r="D7" s="201"/>
      <c r="E7" s="201"/>
      <c r="F7" s="201"/>
      <c r="G7" s="201"/>
      <c r="V7" s="1"/>
    </row>
    <row r="9" spans="2:22" ht="18" customHeight="1" x14ac:dyDescent="0.2">
      <c r="B9" s="180" t="s">
        <v>53</v>
      </c>
      <c r="C9" s="180"/>
      <c r="D9" s="180"/>
      <c r="E9" s="180"/>
      <c r="F9" s="180"/>
      <c r="G9" s="180"/>
    </row>
    <row r="10" spans="2:22" customFormat="1" ht="15" customHeight="1" x14ac:dyDescent="0.2"/>
    <row r="11" spans="2:22" ht="27.75" customHeight="1" x14ac:dyDescent="0.2">
      <c r="B11" s="65" t="s">
        <v>54</v>
      </c>
      <c r="C11" s="65" t="s">
        <v>55</v>
      </c>
      <c r="D11" s="65" t="s">
        <v>56</v>
      </c>
      <c r="E11" s="65" t="s">
        <v>57</v>
      </c>
      <c r="F11" s="180" t="s">
        <v>58</v>
      </c>
      <c r="G11" s="180"/>
    </row>
    <row r="12" spans="2:22" ht="93" customHeight="1" x14ac:dyDescent="0.2">
      <c r="B12" s="85" t="s">
        <v>59</v>
      </c>
      <c r="C12" s="79" t="s">
        <v>222</v>
      </c>
      <c r="D12" s="86" t="s">
        <v>147</v>
      </c>
      <c r="E12" s="85" t="s">
        <v>60</v>
      </c>
      <c r="F12" s="200" t="s">
        <v>171</v>
      </c>
      <c r="G12" s="200"/>
    </row>
    <row r="13" spans="2:22" ht="147.75" customHeight="1" x14ac:dyDescent="0.2">
      <c r="B13" s="85" t="s">
        <v>61</v>
      </c>
      <c r="C13" s="79" t="s">
        <v>223</v>
      </c>
      <c r="D13" s="86" t="s">
        <v>148</v>
      </c>
      <c r="E13" s="85" t="s">
        <v>60</v>
      </c>
      <c r="F13" s="154" t="s">
        <v>172</v>
      </c>
      <c r="G13" s="154"/>
    </row>
    <row r="14" spans="2:22" ht="83.25" customHeight="1" x14ac:dyDescent="0.2">
      <c r="B14" s="85" t="s">
        <v>62</v>
      </c>
      <c r="C14" s="85" t="s">
        <v>224</v>
      </c>
      <c r="D14" s="86" t="s">
        <v>150</v>
      </c>
      <c r="E14" s="85" t="s">
        <v>60</v>
      </c>
      <c r="F14" s="154" t="s">
        <v>176</v>
      </c>
      <c r="G14" s="154"/>
    </row>
    <row r="15" spans="2:22" ht="74.25" customHeight="1" x14ac:dyDescent="0.2">
      <c r="B15" s="85" t="s">
        <v>146</v>
      </c>
      <c r="C15" s="108" t="s">
        <v>225</v>
      </c>
      <c r="D15" s="86" t="s">
        <v>149</v>
      </c>
      <c r="E15" s="85" t="s">
        <v>60</v>
      </c>
      <c r="F15" s="154" t="s">
        <v>173</v>
      </c>
      <c r="G15" s="154"/>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1"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J38"/>
  <sheetViews>
    <sheetView topLeftCell="A13" zoomScale="80" zoomScaleNormal="80" workbookViewId="0">
      <selection activeCell="B14" sqref="B14"/>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10" ht="13.5" thickBot="1" x14ac:dyDescent="0.25"/>
    <row r="2" spans="2:10" ht="18" customHeight="1" thickBot="1" x14ac:dyDescent="0.25">
      <c r="B2" s="44"/>
      <c r="C2" s="198" t="s">
        <v>0</v>
      </c>
      <c r="D2" s="199"/>
      <c r="E2" s="199"/>
      <c r="F2" s="199"/>
      <c r="G2" s="188" t="str">
        <f>Proyecto!K2</f>
        <v>Código: GC-F-015</v>
      </c>
      <c r="H2" s="190"/>
    </row>
    <row r="3" spans="2:10" ht="19.5" customHeight="1" thickBot="1" x14ac:dyDescent="0.25">
      <c r="B3" s="46"/>
      <c r="C3" s="198" t="s">
        <v>2</v>
      </c>
      <c r="D3" s="199"/>
      <c r="E3" s="199"/>
      <c r="F3" s="199"/>
      <c r="G3" s="191" t="str">
        <f>Proyecto!K3</f>
        <v>Fecha: 17 de septiembre de 2014</v>
      </c>
      <c r="H3" s="193"/>
    </row>
    <row r="4" spans="2:10" ht="19.5" customHeight="1" thickBot="1" x14ac:dyDescent="0.25">
      <c r="B4" s="46"/>
      <c r="C4" s="198" t="s">
        <v>4</v>
      </c>
      <c r="D4" s="199"/>
      <c r="E4" s="199"/>
      <c r="F4" s="199"/>
      <c r="G4" s="194" t="str">
        <f>Proyecto!K4</f>
        <v>Versión 001</v>
      </c>
      <c r="H4" s="196"/>
    </row>
    <row r="5" spans="2:10" ht="21.75" customHeight="1" thickBot="1" x14ac:dyDescent="0.25">
      <c r="B5" s="48"/>
      <c r="C5" s="198" t="s">
        <v>6</v>
      </c>
      <c r="D5" s="199"/>
      <c r="E5" s="199"/>
      <c r="F5" s="199"/>
      <c r="G5" s="191" t="s">
        <v>63</v>
      </c>
      <c r="H5" s="193"/>
    </row>
    <row r="6" spans="2:10" ht="21" customHeight="1" x14ac:dyDescent="0.2"/>
    <row r="7" spans="2:10" ht="22.5" customHeight="1" x14ac:dyDescent="0.2">
      <c r="B7" s="202" t="s">
        <v>64</v>
      </c>
      <c r="C7" s="203"/>
      <c r="D7" s="203"/>
      <c r="E7" s="203"/>
      <c r="F7" s="203"/>
      <c r="G7" s="203"/>
      <c r="H7" s="203"/>
    </row>
    <row r="8" spans="2:10" ht="111" customHeight="1" x14ac:dyDescent="0.2">
      <c r="B8" s="181" t="s">
        <v>65</v>
      </c>
      <c r="C8" s="204"/>
      <c r="D8" s="204"/>
      <c r="E8" s="204"/>
      <c r="F8" s="204"/>
      <c r="G8" s="204"/>
      <c r="H8" s="204"/>
    </row>
    <row r="9" spans="2:10" x14ac:dyDescent="0.2">
      <c r="B9" s="42"/>
    </row>
    <row r="11" spans="2:10" ht="22.5" customHeight="1" x14ac:dyDescent="0.2">
      <c r="B11" s="205" t="s">
        <v>66</v>
      </c>
      <c r="C11" s="206"/>
      <c r="E11" s="202" t="s">
        <v>67</v>
      </c>
      <c r="F11" s="203"/>
      <c r="G11" s="203"/>
      <c r="H11" s="203"/>
    </row>
    <row r="13" spans="2:10" ht="20.25" customHeight="1" x14ac:dyDescent="0.2">
      <c r="B13" s="22" t="s">
        <v>55</v>
      </c>
      <c r="C13" s="22" t="s">
        <v>54</v>
      </c>
      <c r="D13" s="43"/>
      <c r="E13" s="22" t="s">
        <v>55</v>
      </c>
      <c r="F13" s="22" t="s">
        <v>54</v>
      </c>
      <c r="G13" s="22" t="s">
        <v>68</v>
      </c>
      <c r="H13" s="22" t="s">
        <v>69</v>
      </c>
    </row>
    <row r="14" spans="2:10" s="61" customFormat="1" ht="59.25" customHeight="1" x14ac:dyDescent="0.2">
      <c r="B14" s="87" t="str">
        <f>+'Recursos Humanos'!C12</f>
        <v>Delegada de Intervención y Asuntos Financieros Especiales
Ruby Ruth Ramirez Medina</v>
      </c>
      <c r="C14" s="85" t="s">
        <v>59</v>
      </c>
      <c r="D14" s="88"/>
      <c r="E14" s="79" t="s">
        <v>152</v>
      </c>
      <c r="F14" s="79" t="s">
        <v>153</v>
      </c>
      <c r="G14" s="89"/>
      <c r="H14" s="79"/>
      <c r="I14" s="88"/>
      <c r="J14" s="88"/>
    </row>
    <row r="15" spans="2:10" s="61" customFormat="1" ht="72.75" customHeight="1" x14ac:dyDescent="0.2">
      <c r="B15" s="90" t="str">
        <f>+'Recursos Humanos'!C13</f>
        <v>Director de Investigaciones Administrativas por Captación y Asuntos Financieros Especiales
Edgar Alberto Bernal Castillo</v>
      </c>
      <c r="C15" s="85" t="s">
        <v>61</v>
      </c>
      <c r="D15" s="88"/>
      <c r="E15" s="91"/>
      <c r="F15" s="92"/>
      <c r="G15" s="92"/>
      <c r="H15" s="92"/>
      <c r="I15" s="88"/>
      <c r="J15" s="88"/>
    </row>
    <row r="16" spans="2:10" s="61" customFormat="1" ht="66" customHeight="1" x14ac:dyDescent="0.2">
      <c r="B16" s="93" t="str">
        <f>+'Recursos Humanos'!C14</f>
        <v>Coordinador Grupo de Supervisión de Asuntos Financieros Especiales
Por Definir</v>
      </c>
      <c r="C16" s="85" t="s">
        <v>134</v>
      </c>
      <c r="D16" s="88"/>
      <c r="E16" s="94"/>
      <c r="F16" s="95"/>
      <c r="G16" s="95"/>
      <c r="H16" s="95"/>
      <c r="I16" s="88"/>
      <c r="J16" s="88"/>
    </row>
    <row r="17" spans="2:10" s="61" customFormat="1" ht="64.5" customHeight="1" x14ac:dyDescent="0.2">
      <c r="B17" s="93" t="str">
        <f>+'Recursos Humanos'!C15</f>
        <v>Asesor Delegada de Intervención y Asuntos Financieros Especiales
Viviana Rodriguez Sepúlveda</v>
      </c>
      <c r="C17" s="99" t="s">
        <v>146</v>
      </c>
      <c r="D17" s="88"/>
      <c r="E17" s="94"/>
      <c r="F17" s="95"/>
      <c r="G17" s="95"/>
      <c r="H17" s="95"/>
      <c r="I17" s="88"/>
      <c r="J17" s="88"/>
    </row>
    <row r="18" spans="2:10" s="61" customFormat="1" ht="23.1" customHeight="1" x14ac:dyDescent="0.2">
      <c r="B18" s="86"/>
      <c r="C18" s="79"/>
      <c r="D18" s="88"/>
      <c r="E18" s="94"/>
      <c r="F18" s="95"/>
      <c r="G18" s="95"/>
      <c r="H18" s="95"/>
      <c r="I18" s="88"/>
      <c r="J18" s="88"/>
    </row>
    <row r="19" spans="2:10" ht="23.1" customHeight="1" x14ac:dyDescent="0.25">
      <c r="B19" s="86"/>
      <c r="C19" s="79"/>
      <c r="D19" s="96"/>
      <c r="E19" s="96"/>
      <c r="F19" s="96"/>
      <c r="G19" s="96"/>
      <c r="H19" s="96"/>
      <c r="I19" s="96"/>
      <c r="J19" s="96"/>
    </row>
    <row r="20" spans="2:10" ht="23.1" customHeight="1" x14ac:dyDescent="0.25">
      <c r="B20" s="86"/>
      <c r="C20" s="79"/>
      <c r="D20" s="96"/>
      <c r="E20" s="96"/>
      <c r="F20" s="96"/>
      <c r="G20" s="96"/>
      <c r="H20" s="96"/>
      <c r="I20" s="96"/>
      <c r="J20" s="96"/>
    </row>
    <row r="21" spans="2:10" ht="23.1" customHeight="1" x14ac:dyDescent="0.25">
      <c r="B21" s="97"/>
      <c r="C21" s="103"/>
      <c r="D21" s="96"/>
      <c r="E21" s="96"/>
      <c r="F21" s="96"/>
      <c r="G21" s="96"/>
      <c r="H21" s="96"/>
      <c r="I21" s="96"/>
      <c r="J21" s="96"/>
    </row>
    <row r="22" spans="2:10" ht="23.1" customHeight="1" x14ac:dyDescent="0.25">
      <c r="B22" s="97"/>
      <c r="C22" s="103"/>
      <c r="D22" s="96"/>
      <c r="E22" s="96"/>
      <c r="F22" s="96"/>
      <c r="G22" s="96"/>
      <c r="H22" s="96"/>
      <c r="I22" s="96"/>
      <c r="J22" s="96"/>
    </row>
    <row r="23" spans="2:10" ht="23.1" customHeight="1" x14ac:dyDescent="0.25">
      <c r="B23" s="97"/>
      <c r="C23" s="103"/>
      <c r="D23" s="96"/>
      <c r="E23" s="96"/>
      <c r="F23" s="96"/>
      <c r="G23" s="96"/>
      <c r="H23" s="96"/>
      <c r="I23" s="96"/>
      <c r="J23" s="96"/>
    </row>
    <row r="24" spans="2:10" ht="23.1" customHeight="1" x14ac:dyDescent="0.25">
      <c r="B24" s="97"/>
      <c r="C24" s="103"/>
      <c r="D24" s="96"/>
      <c r="E24" s="96"/>
      <c r="F24" s="96"/>
      <c r="G24" s="96"/>
      <c r="H24" s="96"/>
      <c r="I24" s="96"/>
      <c r="J24" s="96"/>
    </row>
    <row r="25" spans="2:10" ht="15.75" x14ac:dyDescent="0.25">
      <c r="B25" s="96"/>
      <c r="C25" s="96"/>
      <c r="D25" s="96"/>
      <c r="E25" s="96"/>
      <c r="F25" s="96"/>
      <c r="G25" s="96"/>
      <c r="H25" s="96"/>
      <c r="I25" s="96"/>
      <c r="J25" s="96"/>
    </row>
    <row r="26" spans="2:10" ht="15.75" x14ac:dyDescent="0.25">
      <c r="B26" s="96"/>
      <c r="C26" s="96"/>
      <c r="D26" s="96"/>
      <c r="E26" s="96"/>
      <c r="F26" s="96"/>
      <c r="G26" s="96"/>
      <c r="H26" s="96"/>
      <c r="I26" s="96"/>
      <c r="J26" s="96"/>
    </row>
    <row r="27" spans="2:10" ht="15.75" x14ac:dyDescent="0.25">
      <c r="B27" s="96"/>
      <c r="C27" s="96"/>
      <c r="D27" s="96"/>
      <c r="E27" s="96"/>
      <c r="F27" s="96"/>
      <c r="G27" s="96"/>
      <c r="H27" s="96"/>
      <c r="I27" s="96"/>
      <c r="J27" s="96"/>
    </row>
    <row r="28" spans="2:10" ht="15.75" x14ac:dyDescent="0.25">
      <c r="B28" s="96"/>
      <c r="C28" s="96"/>
      <c r="D28" s="96"/>
      <c r="E28" s="96"/>
      <c r="F28" s="96"/>
      <c r="G28" s="96"/>
      <c r="H28" s="96"/>
      <c r="I28" s="96"/>
      <c r="J28" s="96"/>
    </row>
    <row r="29" spans="2:10" ht="15.75" x14ac:dyDescent="0.25">
      <c r="B29" s="96"/>
      <c r="C29" s="96"/>
      <c r="D29" s="96"/>
      <c r="E29" s="96"/>
      <c r="F29" s="96"/>
      <c r="G29" s="96"/>
      <c r="H29" s="96"/>
      <c r="I29" s="96"/>
      <c r="J29" s="96"/>
    </row>
    <row r="30" spans="2:10" ht="15.75" x14ac:dyDescent="0.25">
      <c r="B30" s="96"/>
      <c r="C30" s="96"/>
      <c r="D30" s="96"/>
      <c r="E30" s="96"/>
      <c r="F30" s="96"/>
      <c r="G30" s="96"/>
      <c r="H30" s="96"/>
      <c r="I30" s="96"/>
      <c r="J30" s="96"/>
    </row>
    <row r="31" spans="2:10" ht="15.75" x14ac:dyDescent="0.25">
      <c r="B31" s="96"/>
      <c r="C31" s="96"/>
      <c r="D31" s="96"/>
      <c r="E31" s="96"/>
      <c r="F31" s="96"/>
      <c r="G31" s="96"/>
      <c r="H31" s="96"/>
      <c r="I31" s="96"/>
      <c r="J31" s="96"/>
    </row>
    <row r="32" spans="2:10" ht="15.75" x14ac:dyDescent="0.25">
      <c r="B32" s="96"/>
      <c r="C32" s="96"/>
      <c r="D32" s="96"/>
      <c r="E32" s="96"/>
      <c r="F32" s="96"/>
      <c r="G32" s="96"/>
      <c r="H32" s="96"/>
      <c r="I32" s="96"/>
      <c r="J32" s="96"/>
    </row>
    <row r="33" spans="2:10" ht="15.75" x14ac:dyDescent="0.25">
      <c r="B33" s="96"/>
      <c r="C33" s="96"/>
      <c r="D33" s="96"/>
      <c r="E33" s="96"/>
      <c r="F33" s="96"/>
      <c r="G33" s="96"/>
      <c r="H33" s="96"/>
      <c r="I33" s="96"/>
      <c r="J33" s="96"/>
    </row>
    <row r="34" spans="2:10" ht="15.75" x14ac:dyDescent="0.25">
      <c r="B34" s="96"/>
      <c r="C34" s="96"/>
      <c r="D34" s="96"/>
      <c r="E34" s="96"/>
      <c r="F34" s="96"/>
      <c r="G34" s="96"/>
      <c r="H34" s="96"/>
      <c r="I34" s="96"/>
      <c r="J34" s="96"/>
    </row>
    <row r="35" spans="2:10" ht="15.75" x14ac:dyDescent="0.25">
      <c r="B35" s="96"/>
      <c r="C35" s="96"/>
      <c r="D35" s="96"/>
      <c r="E35" s="96"/>
      <c r="F35" s="96"/>
      <c r="G35" s="96"/>
      <c r="H35" s="96"/>
      <c r="I35" s="96"/>
      <c r="J35" s="96"/>
    </row>
    <row r="36" spans="2:10" ht="15.75" x14ac:dyDescent="0.25">
      <c r="B36" s="96"/>
      <c r="C36" s="96"/>
      <c r="D36" s="96"/>
      <c r="E36" s="96"/>
      <c r="F36" s="96"/>
      <c r="G36" s="96"/>
      <c r="H36" s="96"/>
      <c r="I36" s="96"/>
      <c r="J36" s="96"/>
    </row>
    <row r="37" spans="2:10" ht="15.75" x14ac:dyDescent="0.25">
      <c r="B37" s="96"/>
      <c r="C37" s="96"/>
      <c r="D37" s="96"/>
      <c r="E37" s="96"/>
      <c r="F37" s="96"/>
      <c r="G37" s="96"/>
      <c r="H37" s="96"/>
      <c r="I37" s="96"/>
      <c r="J37" s="96"/>
    </row>
    <row r="38" spans="2:10" ht="15.75" x14ac:dyDescent="0.25">
      <c r="B38" s="96"/>
      <c r="C38" s="96"/>
      <c r="D38" s="96"/>
      <c r="E38" s="96"/>
      <c r="F38" s="96"/>
      <c r="G38" s="96"/>
      <c r="H38" s="96"/>
      <c r="I38" s="96"/>
      <c r="J38" s="96"/>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5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A9" zoomScale="60" zoomScaleNormal="60" workbookViewId="0">
      <selection activeCell="B20" sqref="B20:C20"/>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43.7109375" style="1" customWidth="1"/>
    <col min="5" max="5" width="23.140625" style="1" customWidth="1"/>
    <col min="6" max="6" width="52.7109375" style="1" customWidth="1"/>
    <col min="7" max="7" width="17.42578125" style="1" bestFit="1" customWidth="1"/>
    <col min="8" max="8" width="23.8554687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21"/>
      <c r="C2" s="222"/>
      <c r="D2" s="212" t="s">
        <v>0</v>
      </c>
      <c r="E2" s="213"/>
      <c r="F2" s="213"/>
      <c r="G2" s="214"/>
      <c r="H2" s="45" t="str">
        <f>Proyecto!K2</f>
        <v>Código: GC-F-015</v>
      </c>
      <c r="I2" s="64"/>
      <c r="J2" s="64"/>
      <c r="K2" s="64"/>
      <c r="L2" s="64"/>
      <c r="M2" s="64"/>
      <c r="N2" s="64"/>
      <c r="O2" s="64"/>
      <c r="P2" s="13"/>
    </row>
    <row r="3" spans="2:16" s="10" customFormat="1" ht="23.25" customHeight="1" thickBot="1" x14ac:dyDescent="0.25">
      <c r="B3" s="223"/>
      <c r="C3" s="224"/>
      <c r="D3" s="215" t="s">
        <v>2</v>
      </c>
      <c r="E3" s="216"/>
      <c r="F3" s="216"/>
      <c r="G3" s="217"/>
      <c r="H3" s="49" t="str">
        <f>Proyecto!K3</f>
        <v>Fecha: 17 de septiembre de 2014</v>
      </c>
      <c r="I3" s="64"/>
      <c r="J3" s="64"/>
      <c r="K3" s="64"/>
      <c r="L3" s="64"/>
      <c r="M3" s="64"/>
      <c r="N3" s="64"/>
      <c r="O3" s="64"/>
      <c r="P3" s="13"/>
    </row>
    <row r="4" spans="2:16" s="10" customFormat="1" ht="24" customHeight="1" thickBot="1" x14ac:dyDescent="0.25">
      <c r="B4" s="223"/>
      <c r="C4" s="224"/>
      <c r="D4" s="218" t="s">
        <v>4</v>
      </c>
      <c r="E4" s="219"/>
      <c r="F4" s="219"/>
      <c r="G4" s="220"/>
      <c r="H4" s="47" t="str">
        <f>Proyecto!K4</f>
        <v>Versión 001</v>
      </c>
      <c r="I4" s="64"/>
      <c r="J4" s="64"/>
      <c r="K4" s="64"/>
      <c r="L4" s="64"/>
      <c r="M4" s="64"/>
      <c r="N4" s="64"/>
      <c r="O4" s="64"/>
      <c r="P4" s="13"/>
    </row>
    <row r="5" spans="2:16" s="10" customFormat="1" ht="22.5" customHeight="1" thickBot="1" x14ac:dyDescent="0.25">
      <c r="B5" s="225"/>
      <c r="C5" s="226"/>
      <c r="D5" s="215" t="s">
        <v>6</v>
      </c>
      <c r="E5" s="216"/>
      <c r="F5" s="216"/>
      <c r="G5" s="217"/>
      <c r="H5" s="49" t="s">
        <v>70</v>
      </c>
      <c r="I5" s="64"/>
      <c r="J5" s="64"/>
      <c r="K5" s="64"/>
      <c r="L5" s="64"/>
      <c r="M5" s="64"/>
      <c r="N5" s="64"/>
      <c r="O5" s="64"/>
      <c r="P5" s="13"/>
    </row>
    <row r="6" spans="2:16" ht="5.25" customHeight="1" x14ac:dyDescent="0.2">
      <c r="B6" s="24"/>
      <c r="C6" s="24"/>
      <c r="D6" s="24"/>
      <c r="E6" s="24"/>
      <c r="F6" s="24"/>
      <c r="G6" s="24"/>
      <c r="H6" s="24"/>
    </row>
    <row r="7" spans="2:16" ht="29.25" customHeight="1" x14ac:dyDescent="0.2">
      <c r="B7" s="129" t="s">
        <v>8</v>
      </c>
      <c r="C7" s="129"/>
      <c r="D7" s="227" t="str">
        <f>Proyecto!$E$7</f>
        <v>Estrategia de supervisión para Sociedades de Intermediación Financiera No Bancaria (SIFNB) - Fase II</v>
      </c>
      <c r="E7" s="227"/>
      <c r="F7" s="227"/>
      <c r="G7" s="227"/>
      <c r="H7" s="227"/>
      <c r="P7" s="1"/>
    </row>
    <row r="8" spans="2:16" customFormat="1" ht="19.5" customHeight="1" x14ac:dyDescent="0.2"/>
    <row r="9" spans="2:16" ht="30" customHeight="1" x14ac:dyDescent="0.2">
      <c r="B9" s="228" t="s">
        <v>14</v>
      </c>
      <c r="C9" s="229"/>
      <c r="D9" s="229"/>
      <c r="E9" s="229"/>
      <c r="F9" s="229"/>
      <c r="G9" s="229"/>
      <c r="H9" s="229"/>
    </row>
    <row r="10" spans="2:16" ht="9.75" customHeight="1" x14ac:dyDescent="0.2">
      <c r="B10" s="224"/>
      <c r="C10" s="224"/>
      <c r="D10" s="224"/>
      <c r="E10" s="224"/>
      <c r="F10" s="224"/>
      <c r="G10" s="224"/>
      <c r="H10" s="224"/>
      <c r="P10" s="1"/>
    </row>
    <row r="11" spans="2:16" ht="25.5" customHeight="1" x14ac:dyDescent="0.2">
      <c r="B11" s="177" t="s">
        <v>55</v>
      </c>
      <c r="C11" s="177"/>
      <c r="D11" s="65" t="s">
        <v>71</v>
      </c>
      <c r="E11" s="66" t="s">
        <v>72</v>
      </c>
      <c r="F11" s="65" t="s">
        <v>73</v>
      </c>
      <c r="G11" s="65" t="s">
        <v>74</v>
      </c>
      <c r="H11" s="65" t="s">
        <v>75</v>
      </c>
      <c r="P11" s="1"/>
    </row>
    <row r="12" spans="2:16" ht="38.1" customHeight="1" x14ac:dyDescent="0.2">
      <c r="B12" s="230" t="s">
        <v>154</v>
      </c>
      <c r="C12" s="231"/>
      <c r="D12" s="98" t="s">
        <v>155</v>
      </c>
      <c r="E12" s="89">
        <v>2201000</v>
      </c>
      <c r="F12" s="89" t="s">
        <v>156</v>
      </c>
      <c r="G12" s="79" t="s">
        <v>60</v>
      </c>
      <c r="H12" s="79" t="s">
        <v>76</v>
      </c>
      <c r="O12" s="2"/>
      <c r="P12" s="1"/>
    </row>
    <row r="13" spans="2:16" ht="57" customHeight="1" x14ac:dyDescent="0.2">
      <c r="B13" s="230" t="s">
        <v>226</v>
      </c>
      <c r="C13" s="208"/>
      <c r="D13" s="79" t="s">
        <v>204</v>
      </c>
      <c r="E13" s="89">
        <v>2201000</v>
      </c>
      <c r="F13" s="89" t="s">
        <v>183</v>
      </c>
      <c r="G13" s="79" t="s">
        <v>60</v>
      </c>
      <c r="H13" s="79" t="s">
        <v>76</v>
      </c>
      <c r="O13" s="2"/>
      <c r="P13" s="1"/>
    </row>
    <row r="14" spans="2:16" ht="38.25" customHeight="1" x14ac:dyDescent="0.2">
      <c r="B14" s="207" t="s">
        <v>227</v>
      </c>
      <c r="C14" s="208"/>
      <c r="D14" s="99" t="s">
        <v>207</v>
      </c>
      <c r="E14" s="89">
        <v>2201000</v>
      </c>
      <c r="F14" s="89"/>
      <c r="G14" s="79" t="s">
        <v>60</v>
      </c>
      <c r="H14" s="79" t="s">
        <v>76</v>
      </c>
      <c r="O14" s="2"/>
      <c r="P14" s="1"/>
    </row>
    <row r="15" spans="2:16" ht="64.5" customHeight="1" x14ac:dyDescent="0.2">
      <c r="B15" s="230" t="s">
        <v>228</v>
      </c>
      <c r="C15" s="208"/>
      <c r="D15" s="79" t="s">
        <v>205</v>
      </c>
      <c r="E15" s="89">
        <v>2201000</v>
      </c>
      <c r="F15" s="109" t="s">
        <v>206</v>
      </c>
      <c r="G15" s="79" t="s">
        <v>60</v>
      </c>
      <c r="H15" s="79" t="s">
        <v>76</v>
      </c>
      <c r="O15" s="2"/>
      <c r="P15" s="1"/>
    </row>
    <row r="16" spans="2:16" ht="64.5" customHeight="1" x14ac:dyDescent="0.2">
      <c r="B16" s="230" t="s">
        <v>230</v>
      </c>
      <c r="C16" s="231"/>
      <c r="D16" s="110" t="s">
        <v>202</v>
      </c>
      <c r="E16" s="89">
        <v>2201000</v>
      </c>
      <c r="F16" s="109" t="s">
        <v>231</v>
      </c>
      <c r="G16" s="110" t="s">
        <v>60</v>
      </c>
      <c r="H16" s="110" t="s">
        <v>76</v>
      </c>
      <c r="O16" s="2"/>
      <c r="P16" s="1"/>
    </row>
    <row r="17" spans="2:16" ht="60.75" customHeight="1" x14ac:dyDescent="0.2">
      <c r="B17" s="230" t="s">
        <v>229</v>
      </c>
      <c r="C17" s="208"/>
      <c r="D17" s="79" t="s">
        <v>203</v>
      </c>
      <c r="E17" s="89">
        <v>2201000</v>
      </c>
      <c r="F17" s="89"/>
      <c r="G17" s="79" t="s">
        <v>60</v>
      </c>
      <c r="H17" s="79" t="s">
        <v>76</v>
      </c>
      <c r="O17" s="2"/>
      <c r="P17" s="1"/>
    </row>
    <row r="18" spans="2:16" ht="67.5" customHeight="1" x14ac:dyDescent="0.2">
      <c r="B18" s="230" t="s">
        <v>157</v>
      </c>
      <c r="C18" s="208"/>
      <c r="D18" s="79" t="s">
        <v>157</v>
      </c>
      <c r="E18" s="89">
        <v>2201000</v>
      </c>
      <c r="F18" s="89"/>
      <c r="G18" s="79" t="s">
        <v>60</v>
      </c>
      <c r="H18" s="79" t="s">
        <v>76</v>
      </c>
      <c r="O18" s="2"/>
      <c r="P18" s="1"/>
    </row>
    <row r="19" spans="2:16" ht="38.1" customHeight="1" x14ac:dyDescent="0.2">
      <c r="B19" s="207"/>
      <c r="C19" s="208"/>
      <c r="D19" s="79"/>
      <c r="E19" s="79"/>
      <c r="F19" s="89"/>
      <c r="G19" s="79"/>
      <c r="H19" s="79"/>
      <c r="O19" s="2"/>
      <c r="P19" s="1"/>
    </row>
    <row r="20" spans="2:16" ht="38.1" customHeight="1" x14ac:dyDescent="0.2">
      <c r="B20" s="207"/>
      <c r="C20" s="208"/>
      <c r="D20" s="79"/>
      <c r="E20" s="79"/>
      <c r="F20" s="89"/>
      <c r="G20" s="79"/>
      <c r="H20" s="79"/>
      <c r="O20" s="2"/>
      <c r="P20" s="1"/>
    </row>
    <row r="21" spans="2:16" ht="38.1" customHeight="1" x14ac:dyDescent="0.2">
      <c r="B21" s="207"/>
      <c r="C21" s="208"/>
      <c r="D21" s="79"/>
      <c r="E21" s="79"/>
      <c r="F21" s="89"/>
      <c r="G21" s="79"/>
      <c r="H21" s="79"/>
      <c r="O21" s="2"/>
      <c r="P21" s="1"/>
    </row>
    <row r="22" spans="2:16" ht="38.1" customHeight="1" x14ac:dyDescent="0.2">
      <c r="B22" s="207"/>
      <c r="C22" s="208"/>
      <c r="D22" s="85"/>
      <c r="E22" s="85"/>
      <c r="F22" s="100"/>
      <c r="G22" s="79"/>
      <c r="H22" s="85"/>
    </row>
    <row r="23" spans="2:16" ht="38.1" customHeight="1" x14ac:dyDescent="0.2">
      <c r="B23" s="207"/>
      <c r="C23" s="208"/>
      <c r="D23" s="79"/>
      <c r="E23" s="79"/>
      <c r="F23" s="89"/>
      <c r="G23" s="79"/>
      <c r="H23" s="85"/>
    </row>
    <row r="24" spans="2:16" ht="38.1" customHeight="1" x14ac:dyDescent="0.2">
      <c r="B24" s="209"/>
      <c r="C24" s="210"/>
      <c r="D24" s="101"/>
      <c r="E24" s="101"/>
      <c r="F24" s="89"/>
      <c r="G24" s="79"/>
      <c r="H24" s="85"/>
    </row>
    <row r="25" spans="2:16" ht="38.1" customHeight="1" x14ac:dyDescent="0.2">
      <c r="B25" s="207"/>
      <c r="C25" s="208"/>
      <c r="D25" s="85"/>
      <c r="E25" s="85"/>
      <c r="F25" s="100"/>
      <c r="G25" s="79"/>
      <c r="H25" s="85"/>
    </row>
    <row r="26" spans="2:16" ht="38.1" customHeight="1" x14ac:dyDescent="0.2">
      <c r="B26" s="207"/>
      <c r="C26" s="208"/>
      <c r="D26" s="85"/>
      <c r="E26" s="85"/>
      <c r="F26" s="100"/>
      <c r="G26" s="79"/>
      <c r="H26" s="85"/>
    </row>
    <row r="27" spans="2:16" ht="38.1" customHeight="1" x14ac:dyDescent="0.2">
      <c r="B27" s="207"/>
      <c r="C27" s="208"/>
      <c r="D27" s="85"/>
      <c r="E27" s="85"/>
      <c r="F27" s="100"/>
      <c r="G27" s="79"/>
      <c r="H27" s="85"/>
    </row>
    <row r="28" spans="2:16" ht="38.1" customHeight="1" x14ac:dyDescent="0.2">
      <c r="B28" s="211"/>
      <c r="C28" s="211"/>
      <c r="D28" s="79"/>
      <c r="E28" s="79"/>
      <c r="F28" s="89"/>
      <c r="G28" s="79"/>
      <c r="H28" s="85"/>
    </row>
  </sheetData>
  <mergeCells count="27">
    <mergeCell ref="B7:C7"/>
    <mergeCell ref="D7:H7"/>
    <mergeCell ref="B9:H9"/>
    <mergeCell ref="B21:C21"/>
    <mergeCell ref="B12:C12"/>
    <mergeCell ref="B11:C11"/>
    <mergeCell ref="B10:H10"/>
    <mergeCell ref="B18:C18"/>
    <mergeCell ref="B13:C13"/>
    <mergeCell ref="B20:C20"/>
    <mergeCell ref="B19:C19"/>
    <mergeCell ref="B14:C14"/>
    <mergeCell ref="B17:C17"/>
    <mergeCell ref="B15:C15"/>
    <mergeCell ref="B16:C16"/>
    <mergeCell ref="D2:G2"/>
    <mergeCell ref="D3:G3"/>
    <mergeCell ref="D4:G4"/>
    <mergeCell ref="D5:G5"/>
    <mergeCell ref="B2:C5"/>
    <mergeCell ref="B22:C22"/>
    <mergeCell ref="B24:C24"/>
    <mergeCell ref="B26:C26"/>
    <mergeCell ref="B28:C28"/>
    <mergeCell ref="B25:C25"/>
    <mergeCell ref="B23:C23"/>
    <mergeCell ref="B27:C27"/>
  </mergeCells>
  <conditionalFormatting sqref="D11">
    <cfRule type="cellIs" dxfId="27" priority="61" stopIfTrue="1" operator="equal">
      <formula>"Alto"</formula>
    </cfRule>
    <cfRule type="cellIs" dxfId="26" priority="62" stopIfTrue="1" operator="equal">
      <formula>"Medio"</formula>
    </cfRule>
    <cfRule type="cellIs" dxfId="25" priority="63" stopIfTrue="1" operator="equal">
      <formula>"Bajo"</formula>
    </cfRule>
  </conditionalFormatting>
  <conditionalFormatting sqref="D24">
    <cfRule type="cellIs" dxfId="24" priority="16" stopIfTrue="1" operator="equal">
      <formula>"Alto"</formula>
    </cfRule>
    <cfRule type="cellIs" dxfId="23" priority="17" stopIfTrue="1" operator="equal">
      <formula>"Medio"</formula>
    </cfRule>
    <cfRule type="cellIs" dxfId="22" priority="18" stopIfTrue="1" operator="equal">
      <formula>"Bajo"</formula>
    </cfRule>
  </conditionalFormatting>
  <conditionalFormatting sqref="D28">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2">
    <cfRule type="cellIs" dxfId="18" priority="25" stopIfTrue="1" operator="equal">
      <formula>"Alto"</formula>
    </cfRule>
    <cfRule type="cellIs" dxfId="17" priority="26" stopIfTrue="1" operator="equal">
      <formula>"Medio"</formula>
    </cfRule>
    <cfRule type="cellIs" dxfId="16" priority="27" stopIfTrue="1" operator="equal">
      <formula>"Bajo"</formula>
    </cfRule>
  </conditionalFormatting>
  <conditionalFormatting sqref="D20:D21">
    <cfRule type="cellIs" dxfId="15" priority="22" stopIfTrue="1" operator="equal">
      <formula>"Alto"</formula>
    </cfRule>
    <cfRule type="cellIs" dxfId="14" priority="23" stopIfTrue="1" operator="equal">
      <formula>"Medio"</formula>
    </cfRule>
    <cfRule type="cellIs" dxfId="13" priority="24" stopIfTrue="1" operator="equal">
      <formula>"Bajo"</formula>
    </cfRule>
  </conditionalFormatting>
  <conditionalFormatting sqref="D19">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23">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2:N65501 F29:H65501">
      <formula1>1</formula1>
      <formula2>5</formula2>
    </dataValidation>
  </dataValidations>
  <hyperlinks>
    <hyperlink ref="F13" r:id="rId1"/>
    <hyperlink ref="F15" r:id="rId2"/>
    <hyperlink ref="F16" r:id="rId3"/>
  </hyperlinks>
  <printOptions horizontalCentered="1"/>
  <pageMargins left="0.39370078740157483" right="0.39370078740157483" top="0.74803149606299213" bottom="0.74803149606299213" header="0.31496062992125984" footer="0.31496062992125984"/>
  <pageSetup paperSize="5" scale="83" fitToHeight="0" orientation="landscape" r:id="rId4"/>
  <headerFooter>
    <oddHeader>&amp;A</oddHeader>
  </headerFooter>
  <drawing r:id="rId5"/>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H12:H28</xm:sqref>
        </x14:dataValidation>
        <x14:dataValidation type="list" allowBlank="1" showInputMessage="1" showErrorMessage="1">
          <x14:formula1>
            <xm:f>'No tocar'!$I$5:$I$6</xm:f>
          </x14:formula1>
          <xm:sqref>G12:G28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7" zoomScale="60" zoomScaleNormal="60" workbookViewId="0">
      <pane xSplit="3" ySplit="6" topLeftCell="D13" activePane="bottomRight" state="frozen"/>
      <selection activeCell="A7" sqref="A7"/>
      <selection pane="topRight" activeCell="D7" sqref="D7"/>
      <selection pane="bottomLeft" activeCell="A13" sqref="A13"/>
      <selection pane="bottomRight" activeCell="B2" sqref="B2:H21"/>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40.285156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198" t="s">
        <v>0</v>
      </c>
      <c r="D2" s="199"/>
      <c r="E2" s="199"/>
      <c r="F2" s="199"/>
      <c r="G2" s="51" t="str">
        <f>Proyecto!K2</f>
        <v>Código: GC-F-015</v>
      </c>
      <c r="H2" s="50"/>
      <c r="I2" s="64"/>
      <c r="J2" s="64"/>
      <c r="K2" s="64"/>
      <c r="L2" s="64"/>
      <c r="M2" s="64"/>
      <c r="N2" s="64"/>
      <c r="O2" s="64"/>
      <c r="P2" s="13"/>
    </row>
    <row r="3" spans="2:16" s="10" customFormat="1" ht="23.25" customHeight="1" thickBot="1" x14ac:dyDescent="0.25">
      <c r="B3" s="46"/>
      <c r="C3" s="198" t="s">
        <v>2</v>
      </c>
      <c r="D3" s="199"/>
      <c r="E3" s="199"/>
      <c r="F3" s="199"/>
      <c r="G3" s="49" t="str">
        <f>Proyecto!K3</f>
        <v>Fecha: 17 de septiembre de 2014</v>
      </c>
      <c r="H3" s="50"/>
      <c r="I3" s="64"/>
      <c r="J3" s="64"/>
      <c r="K3" s="64"/>
      <c r="L3" s="64"/>
      <c r="M3" s="64"/>
      <c r="N3" s="64"/>
      <c r="O3" s="64"/>
      <c r="P3" s="13"/>
    </row>
    <row r="4" spans="2:16" s="10" customFormat="1" ht="24" customHeight="1" thickBot="1" x14ac:dyDescent="0.25">
      <c r="B4" s="46"/>
      <c r="C4" s="198" t="s">
        <v>4</v>
      </c>
      <c r="D4" s="199"/>
      <c r="E4" s="199"/>
      <c r="F4" s="199"/>
      <c r="G4" s="49" t="str">
        <f>Proyecto!K4</f>
        <v>Versión 001</v>
      </c>
      <c r="H4" s="50"/>
      <c r="I4" s="64"/>
      <c r="J4" s="64"/>
      <c r="K4" s="64"/>
      <c r="L4" s="64"/>
      <c r="M4" s="64"/>
      <c r="N4" s="64"/>
      <c r="O4" s="64"/>
      <c r="P4" s="13"/>
    </row>
    <row r="5" spans="2:16" s="10" customFormat="1" ht="22.5" customHeight="1" thickBot="1" x14ac:dyDescent="0.25">
      <c r="B5" s="48"/>
      <c r="C5" s="198" t="s">
        <v>6</v>
      </c>
      <c r="D5" s="199"/>
      <c r="E5" s="199"/>
      <c r="F5" s="199"/>
      <c r="G5" s="52" t="s">
        <v>79</v>
      </c>
      <c r="H5" s="50"/>
      <c r="I5" s="64"/>
      <c r="J5" s="64"/>
      <c r="K5" s="64"/>
      <c r="L5" s="64"/>
      <c r="M5" s="64"/>
      <c r="N5" s="64"/>
      <c r="O5" s="64"/>
      <c r="P5" s="13"/>
    </row>
    <row r="6" spans="2:16" ht="5.25" customHeight="1" x14ac:dyDescent="0.2">
      <c r="B6" s="24"/>
      <c r="C6" s="24"/>
      <c r="D6" s="24"/>
      <c r="E6" s="24"/>
      <c r="F6" s="24"/>
    </row>
    <row r="7" spans="2:16" ht="29.25" customHeight="1" x14ac:dyDescent="0.2">
      <c r="B7" s="63" t="s">
        <v>8</v>
      </c>
      <c r="C7" s="235" t="str">
        <f>Proyecto!$E$7</f>
        <v>Estrategia de supervisión para Sociedades de Intermediación Financiera No Bancaria (SIFNB) - Fase II</v>
      </c>
      <c r="D7" s="236"/>
      <c r="E7" s="236"/>
      <c r="F7" s="236"/>
      <c r="G7" s="237"/>
      <c r="P7" s="1"/>
    </row>
    <row r="8" spans="2:16" ht="6.75" customHeight="1" x14ac:dyDescent="0.2">
      <c r="B8" s="6"/>
      <c r="C8" s="7"/>
      <c r="D8" s="7"/>
      <c r="E8" s="7"/>
      <c r="F8" s="7"/>
      <c r="P8" s="1"/>
    </row>
    <row r="9" spans="2:16" x14ac:dyDescent="0.2">
      <c r="B9" s="137"/>
      <c r="C9" s="137"/>
    </row>
    <row r="10" spans="2:16" ht="20.25" customHeight="1" x14ac:dyDescent="0.2">
      <c r="B10" s="232" t="s">
        <v>80</v>
      </c>
      <c r="C10" s="233"/>
      <c r="D10" s="233"/>
      <c r="E10" s="233"/>
      <c r="F10" s="233"/>
      <c r="G10" s="234"/>
    </row>
    <row r="11" spans="2:16" customFormat="1" ht="15" customHeight="1" x14ac:dyDescent="0.2"/>
    <row r="12" spans="2:16" ht="24.75" customHeight="1" x14ac:dyDescent="0.2">
      <c r="B12" s="69" t="s">
        <v>81</v>
      </c>
      <c r="C12" s="69" t="s">
        <v>82</v>
      </c>
      <c r="D12" s="69" t="s">
        <v>83</v>
      </c>
      <c r="E12" s="69" t="s">
        <v>84</v>
      </c>
      <c r="F12" s="69" t="s">
        <v>85</v>
      </c>
      <c r="G12" s="69" t="s">
        <v>86</v>
      </c>
    </row>
    <row r="13" spans="2:16" ht="54" customHeight="1" x14ac:dyDescent="0.2">
      <c r="B13" s="99" t="s">
        <v>155</v>
      </c>
      <c r="C13" s="79" t="s">
        <v>87</v>
      </c>
      <c r="D13" s="79" t="s">
        <v>158</v>
      </c>
      <c r="E13" s="79" t="s">
        <v>141</v>
      </c>
      <c r="F13" s="79" t="s">
        <v>208</v>
      </c>
      <c r="G13" s="79" t="s">
        <v>174</v>
      </c>
    </row>
    <row r="14" spans="2:16" ht="72" customHeight="1" x14ac:dyDescent="0.2">
      <c r="B14" s="79" t="s">
        <v>208</v>
      </c>
      <c r="C14" s="79" t="s">
        <v>87</v>
      </c>
      <c r="D14" s="79" t="s">
        <v>159</v>
      </c>
      <c r="E14" s="79" t="s">
        <v>141</v>
      </c>
      <c r="F14" s="79" t="s">
        <v>209</v>
      </c>
      <c r="G14" s="79" t="s">
        <v>175</v>
      </c>
    </row>
    <row r="15" spans="2:16" ht="144" customHeight="1" x14ac:dyDescent="0.2">
      <c r="B15" s="79" t="s">
        <v>209</v>
      </c>
      <c r="C15" s="79" t="s">
        <v>87</v>
      </c>
      <c r="D15" s="79" t="s">
        <v>159</v>
      </c>
      <c r="E15" s="79" t="s">
        <v>39</v>
      </c>
      <c r="F15" s="79" t="s">
        <v>210</v>
      </c>
      <c r="G15" s="79" t="s">
        <v>175</v>
      </c>
    </row>
    <row r="16" spans="2:16" ht="80.25" customHeight="1" x14ac:dyDescent="0.2">
      <c r="B16" s="79" t="s">
        <v>203</v>
      </c>
      <c r="C16" s="79" t="s">
        <v>87</v>
      </c>
      <c r="D16" s="79" t="s">
        <v>159</v>
      </c>
      <c r="E16" s="79" t="s">
        <v>88</v>
      </c>
      <c r="F16" s="79" t="s">
        <v>218</v>
      </c>
      <c r="G16" s="79" t="s">
        <v>175</v>
      </c>
    </row>
    <row r="17" spans="2:7" ht="75" customHeight="1" x14ac:dyDescent="0.2">
      <c r="B17" s="102"/>
      <c r="C17" s="101"/>
      <c r="D17" s="101"/>
      <c r="E17" s="93"/>
      <c r="F17" s="93"/>
      <c r="G17" s="93"/>
    </row>
    <row r="18" spans="2:7" ht="75" customHeight="1" x14ac:dyDescent="0.2">
      <c r="B18" s="102"/>
      <c r="C18" s="101"/>
      <c r="D18" s="101"/>
      <c r="E18" s="93"/>
      <c r="F18" s="93"/>
      <c r="G18" s="93"/>
    </row>
    <row r="19" spans="2:7" ht="75" customHeight="1" x14ac:dyDescent="0.2">
      <c r="B19" s="102"/>
      <c r="C19" s="101"/>
      <c r="D19" s="101"/>
      <c r="E19" s="93"/>
      <c r="F19" s="93"/>
      <c r="G19" s="93"/>
    </row>
    <row r="20" spans="2:7" ht="75" customHeight="1" x14ac:dyDescent="0.2">
      <c r="B20" s="102"/>
      <c r="C20" s="101"/>
      <c r="D20" s="85"/>
      <c r="E20" s="93"/>
      <c r="F20" s="93"/>
      <c r="G20" s="93"/>
    </row>
    <row r="21" spans="2:7" ht="54" customHeight="1" x14ac:dyDescent="0.2">
      <c r="B21" s="102"/>
      <c r="C21" s="101"/>
      <c r="D21" s="85"/>
      <c r="E21" s="93"/>
      <c r="F21" s="85"/>
      <c r="G21" s="93"/>
    </row>
    <row r="22" spans="2:7" ht="54" customHeight="1" x14ac:dyDescent="0.2">
      <c r="B22" s="102"/>
      <c r="C22" s="101"/>
      <c r="D22" s="85"/>
      <c r="E22" s="93"/>
      <c r="F22" s="85"/>
      <c r="G22" s="93"/>
    </row>
    <row r="23" spans="2:7" ht="54" customHeight="1" x14ac:dyDescent="0.2">
      <c r="B23" s="102"/>
      <c r="C23" s="101"/>
      <c r="D23" s="85"/>
      <c r="E23" s="93"/>
      <c r="F23" s="85"/>
      <c r="G23" s="93"/>
    </row>
    <row r="24" spans="2:7" ht="54" customHeight="1" x14ac:dyDescent="0.2">
      <c r="B24" s="102"/>
      <c r="C24" s="101"/>
      <c r="D24" s="85"/>
      <c r="E24" s="93"/>
      <c r="F24" s="85"/>
      <c r="G24" s="93"/>
    </row>
    <row r="25" spans="2:7" ht="54" customHeight="1" x14ac:dyDescent="0.2">
      <c r="B25" s="102"/>
      <c r="C25" s="101"/>
      <c r="D25" s="85"/>
      <c r="E25" s="93"/>
      <c r="F25" s="85"/>
      <c r="G25" s="93"/>
    </row>
    <row r="26" spans="2:7" ht="54" customHeight="1" x14ac:dyDescent="0.2">
      <c r="B26" s="102"/>
      <c r="C26" s="101"/>
      <c r="D26" s="85"/>
      <c r="E26" s="93"/>
      <c r="F26" s="85"/>
      <c r="G26" s="93"/>
    </row>
    <row r="27" spans="2:7" ht="54" customHeight="1" x14ac:dyDescent="0.2">
      <c r="B27" s="102"/>
      <c r="C27" s="101"/>
      <c r="D27" s="85"/>
      <c r="E27" s="93"/>
      <c r="F27" s="85"/>
      <c r="G27" s="93"/>
    </row>
    <row r="28" spans="2:7" ht="54" customHeight="1" x14ac:dyDescent="0.2">
      <c r="B28" s="102"/>
      <c r="C28" s="101"/>
      <c r="D28" s="85"/>
      <c r="E28" s="93"/>
      <c r="F28" s="85"/>
      <c r="G28" s="93"/>
    </row>
    <row r="29" spans="2:7" ht="54" customHeight="1" x14ac:dyDescent="0.2">
      <c r="B29" s="102"/>
      <c r="C29" s="101"/>
      <c r="D29" s="85"/>
      <c r="E29" s="93"/>
      <c r="F29" s="85"/>
      <c r="G29" s="93"/>
    </row>
  </sheetData>
  <mergeCells count="7">
    <mergeCell ref="B10:G10"/>
    <mergeCell ref="B9:C9"/>
    <mergeCell ref="C2:F2"/>
    <mergeCell ref="C3:F3"/>
    <mergeCell ref="C4:F4"/>
    <mergeCell ref="C5:F5"/>
    <mergeCell ref="C7:G7"/>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0"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C13:C29</xm:sqref>
        </x14:dataValidation>
        <x14:dataValidation type="list" allowBlank="1" showInputMessage="1" showErrorMessage="1">
          <x14:formula1>
            <xm:f>'No tocar'!$Q$15:$Q$23</xm:f>
          </x14:formula1>
          <xm:sqref>E13:E29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B12" sqref="B12:C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198" t="s">
        <v>0</v>
      </c>
      <c r="D2" s="199"/>
      <c r="E2" s="199"/>
      <c r="F2" s="199"/>
      <c r="G2" s="188" t="str">
        <f>Proyecto!K2</f>
        <v>Código: GC-F-015</v>
      </c>
      <c r="H2" s="190"/>
      <c r="I2" s="64"/>
      <c r="J2" s="9"/>
      <c r="K2" s="9"/>
      <c r="L2" s="9"/>
      <c r="M2" s="12"/>
      <c r="N2" s="64"/>
      <c r="O2" s="64"/>
      <c r="P2" s="64"/>
      <c r="Q2" s="64"/>
      <c r="R2" s="64"/>
      <c r="S2" s="64"/>
      <c r="T2" s="64"/>
      <c r="U2" s="64"/>
      <c r="V2" s="64"/>
      <c r="W2" s="13"/>
    </row>
    <row r="3" spans="2:23" s="10" customFormat="1" ht="23.25" customHeight="1" thickBot="1" x14ac:dyDescent="0.25">
      <c r="B3" s="46"/>
      <c r="C3" s="198" t="s">
        <v>2</v>
      </c>
      <c r="D3" s="199"/>
      <c r="E3" s="199"/>
      <c r="F3" s="199"/>
      <c r="G3" s="191" t="str">
        <f>Proyecto!K3</f>
        <v>Fecha: 17 de septiembre de 2014</v>
      </c>
      <c r="H3" s="193"/>
      <c r="I3" s="64"/>
      <c r="J3" s="9"/>
      <c r="K3" s="9"/>
      <c r="L3" s="9"/>
      <c r="M3" s="12"/>
      <c r="N3" s="64"/>
      <c r="O3" s="64"/>
      <c r="P3" s="64"/>
      <c r="Q3" s="64"/>
      <c r="R3" s="64"/>
      <c r="S3" s="64"/>
      <c r="T3" s="64"/>
      <c r="U3" s="64"/>
      <c r="V3" s="64"/>
      <c r="W3" s="13"/>
    </row>
    <row r="4" spans="2:23" s="10" customFormat="1" ht="24" customHeight="1" thickBot="1" x14ac:dyDescent="0.25">
      <c r="B4" s="46"/>
      <c r="C4" s="198" t="s">
        <v>4</v>
      </c>
      <c r="D4" s="199"/>
      <c r="E4" s="199"/>
      <c r="F4" s="199"/>
      <c r="G4" s="194" t="str">
        <f>Proyecto!K4</f>
        <v>Versión 001</v>
      </c>
      <c r="H4" s="196"/>
      <c r="I4" s="64"/>
      <c r="J4" s="9"/>
      <c r="K4" s="64"/>
      <c r="L4" s="64"/>
      <c r="M4" s="12"/>
      <c r="N4" s="64"/>
      <c r="O4" s="64"/>
      <c r="P4" s="64"/>
      <c r="Q4" s="64"/>
      <c r="R4" s="64"/>
      <c r="S4" s="64"/>
      <c r="T4" s="64"/>
      <c r="U4" s="64"/>
      <c r="V4" s="64"/>
      <c r="W4" s="13"/>
    </row>
    <row r="5" spans="2:23" s="10" customFormat="1" ht="22.5" customHeight="1" thickBot="1" x14ac:dyDescent="0.25">
      <c r="B5" s="48"/>
      <c r="C5" s="198" t="s">
        <v>6</v>
      </c>
      <c r="D5" s="199"/>
      <c r="E5" s="199"/>
      <c r="F5" s="199"/>
      <c r="G5" s="191" t="s">
        <v>89</v>
      </c>
      <c r="H5" s="193"/>
      <c r="I5" s="64"/>
      <c r="J5" s="9"/>
      <c r="K5" s="64"/>
      <c r="L5" s="64"/>
      <c r="M5" s="9"/>
      <c r="N5" s="64"/>
      <c r="O5" s="64"/>
      <c r="P5" s="64"/>
      <c r="Q5" s="64"/>
      <c r="R5" s="64"/>
      <c r="S5" s="64"/>
      <c r="T5" s="64"/>
      <c r="U5" s="64"/>
      <c r="V5" s="64"/>
      <c r="W5" s="13"/>
    </row>
    <row r="6" spans="2:23" ht="5.25" customHeight="1" x14ac:dyDescent="0.2">
      <c r="B6" s="24"/>
      <c r="C6" s="24"/>
      <c r="D6" s="24"/>
      <c r="E6" s="24"/>
      <c r="F6" s="24"/>
      <c r="G6" s="24"/>
      <c r="H6" s="24"/>
    </row>
    <row r="7" spans="2:23" ht="29.25" customHeight="1" x14ac:dyDescent="0.2">
      <c r="B7" s="23" t="s">
        <v>8</v>
      </c>
      <c r="C7" s="227" t="str">
        <f>Proyecto!$E$7</f>
        <v>Estrategia de supervisión para Sociedades de Intermediación Financiera No Bancaria (SIFNB) - Fase II</v>
      </c>
      <c r="D7" s="227"/>
      <c r="E7" s="227"/>
      <c r="F7" s="227"/>
      <c r="G7" s="227"/>
      <c r="H7" s="227"/>
      <c r="W7" s="1"/>
    </row>
    <row r="9" spans="2:23" ht="15" customHeight="1" x14ac:dyDescent="0.2">
      <c r="B9" s="180" t="s">
        <v>90</v>
      </c>
      <c r="C9" s="180"/>
      <c r="D9" s="180"/>
      <c r="E9" s="180"/>
      <c r="F9" s="180"/>
      <c r="G9" s="180"/>
      <c r="H9" s="180"/>
    </row>
    <row r="10" spans="2:23" customFormat="1" ht="15" customHeight="1" x14ac:dyDescent="0.2"/>
    <row r="11" spans="2:23" ht="33.75" customHeight="1" x14ac:dyDescent="0.2">
      <c r="B11" s="177" t="s">
        <v>91</v>
      </c>
      <c r="C11" s="177"/>
      <c r="D11" s="65" t="s">
        <v>92</v>
      </c>
      <c r="E11" s="65" t="s">
        <v>93</v>
      </c>
      <c r="F11" s="65" t="s">
        <v>94</v>
      </c>
      <c r="G11" s="65" t="s">
        <v>95</v>
      </c>
      <c r="H11" s="65" t="s">
        <v>96</v>
      </c>
    </row>
    <row r="12" spans="2:23" ht="30" customHeight="1" x14ac:dyDescent="0.2">
      <c r="B12" s="239" t="s">
        <v>177</v>
      </c>
      <c r="C12" s="240"/>
      <c r="D12" s="90"/>
      <c r="E12" s="90"/>
      <c r="F12" s="90"/>
      <c r="G12" s="104"/>
      <c r="H12" s="79"/>
    </row>
    <row r="13" spans="2:23" ht="30" customHeight="1" x14ac:dyDescent="0.2">
      <c r="B13" s="238"/>
      <c r="C13" s="238"/>
      <c r="D13" s="85"/>
      <c r="E13" s="90"/>
      <c r="F13" s="90"/>
      <c r="G13" s="104"/>
      <c r="H13" s="85"/>
    </row>
    <row r="14" spans="2:23" ht="30" customHeight="1" x14ac:dyDescent="0.2">
      <c r="B14" s="238"/>
      <c r="C14" s="238"/>
      <c r="D14" s="85"/>
      <c r="E14" s="90"/>
      <c r="F14" s="90"/>
      <c r="G14" s="104"/>
      <c r="H14" s="85"/>
    </row>
    <row r="15" spans="2:23" ht="30" customHeight="1" x14ac:dyDescent="0.2">
      <c r="B15" s="238"/>
      <c r="C15" s="238"/>
      <c r="D15" s="85"/>
      <c r="E15" s="90"/>
      <c r="F15" s="90"/>
      <c r="G15" s="104"/>
      <c r="H15" s="85"/>
    </row>
    <row r="16" spans="2:23" x14ac:dyDescent="0.2">
      <c r="B16" s="71"/>
      <c r="C16" s="71"/>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A7AD66-FB0D-4734-821A-914BEC7CD3C0}">
  <ds:schemaRefs>
    <ds:schemaRef ds:uri="office.server.policy"/>
  </ds:schemaRefs>
</ds:datastoreItem>
</file>

<file path=customXml/itemProps2.xml><?xml version="1.0" encoding="utf-8"?>
<ds:datastoreItem xmlns:ds="http://schemas.openxmlformats.org/officeDocument/2006/customXml" ds:itemID="{3A2B6B6F-1437-43E9-A147-E8A5E4D02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74EC043C-EC2D-41B0-8F58-360E0FFEBFF8}">
  <ds:schemaRefs>
    <ds:schemaRef ds:uri="http://schemas.microsoft.com/office/2006/metadata/customXsn"/>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7</vt:i4>
      </vt:variant>
    </vt:vector>
  </HeadingPairs>
  <TitlesOfParts>
    <vt:vector size="20"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FASE II</vt:lpstr>
      <vt:lpstr>Riesgos</vt:lpstr>
      <vt:lpstr>No tocar</vt:lpstr>
      <vt:lpstr>'EDT- FASE II'!Área_de_impresión</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2024-08-01T05:26:57Z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