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3. Marzo/"/>
    </mc:Choice>
  </mc:AlternateContent>
  <xr:revisionPtr revIDLastSave="0" documentId="14_{2506BD83-5757-43B4-A2ED-EF47BA2EEB92}" xr6:coauthVersionLast="47" xr6:coauthVersionMax="47" xr10:uidLastSave="{00000000-0000-0000-0000-000000000000}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Ejecucion!$A$1:$G$23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142" r:id="rId8"/>
    <pivotCache cacheId="143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D18" i="2"/>
  <c r="D17" i="2"/>
  <c r="D16" i="2"/>
  <c r="D15" i="2"/>
  <c r="C19" i="2"/>
  <c r="C18" i="2"/>
  <c r="C17" i="2"/>
  <c r="C16" i="2"/>
  <c r="C15" i="2"/>
  <c r="B19" i="2"/>
  <c r="B18" i="2"/>
  <c r="B17" i="2"/>
  <c r="B16" i="2"/>
  <c r="B15" i="2"/>
  <c r="D9" i="2"/>
  <c r="D8" i="2"/>
  <c r="D7" i="2"/>
  <c r="C9" i="2"/>
  <c r="C8" i="2"/>
  <c r="C7" i="2"/>
  <c r="B9" i="2"/>
  <c r="B8" i="2"/>
  <c r="B7" i="2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G16" i="2" l="1"/>
  <c r="F16" i="2"/>
  <c r="E16" i="2"/>
  <c r="G17" i="2"/>
  <c r="F17" i="2"/>
  <c r="E17" i="2"/>
  <c r="B10" i="2"/>
  <c r="B6" i="2" s="1"/>
  <c r="C10" i="2"/>
  <c r="C6" i="2" s="1"/>
  <c r="D10" i="2"/>
  <c r="D6" i="2" s="1"/>
  <c r="D14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8" i="32"/>
  <c r="H49" i="32"/>
  <c r="G45" i="32"/>
  <c r="H50" i="32"/>
  <c r="H44" i="32"/>
  <c r="G42" i="32"/>
  <c r="H43" i="32"/>
  <c r="G46" i="32"/>
  <c r="G51" i="32"/>
  <c r="H46" i="32"/>
  <c r="H47" i="32"/>
  <c r="G44" i="32"/>
  <c r="H45" i="32"/>
  <c r="G50" i="32"/>
  <c r="H53" i="32"/>
  <c r="H52" i="32"/>
  <c r="H42" i="32"/>
  <c r="G53" i="32"/>
  <c r="G49" i="32"/>
  <c r="G52" i="32"/>
  <c r="H48" i="32"/>
  <c r="H51" i="32"/>
  <c r="G47" i="32"/>
  <c r="G43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I101" i="11" l="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0" i="11" l="1"/>
  <c r="F101" i="11"/>
  <c r="F98" i="11"/>
  <c r="F93" i="11"/>
  <c r="F92" i="11"/>
  <c r="F97" i="11"/>
  <c r="F94" i="11"/>
  <c r="F96" i="11"/>
  <c r="F102" i="11"/>
  <c r="F95" i="11"/>
  <c r="F103" i="11"/>
  <c r="E92" i="11"/>
  <c r="E103" i="11"/>
  <c r="E94" i="11"/>
  <c r="E101" i="11"/>
  <c r="E100" i="11"/>
  <c r="E102" i="11"/>
  <c r="E93" i="11"/>
  <c r="E97" i="11"/>
  <c r="E95" i="11"/>
  <c r="E99" i="11"/>
  <c r="E96" i="11"/>
  <c r="F19" i="2" l="1"/>
  <c r="G19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0" i="2"/>
  <c r="C20" i="2"/>
  <c r="B20" i="2"/>
  <c r="E19" i="2"/>
  <c r="G18" i="2"/>
  <c r="F18" i="2"/>
  <c r="E18" i="2"/>
  <c r="G15" i="2"/>
  <c r="F15" i="2"/>
  <c r="E15" i="2"/>
  <c r="C14" i="2"/>
  <c r="B14" i="2"/>
  <c r="G9" i="2"/>
  <c r="F9" i="2"/>
  <c r="E9" i="2"/>
  <c r="G8" i="2"/>
  <c r="F8" i="2"/>
  <c r="E8" i="2"/>
  <c r="G7" i="2" l="1"/>
  <c r="G6" i="2" s="1"/>
  <c r="F7" i="2"/>
  <c r="F6" i="2" s="1"/>
  <c r="E7" i="2"/>
  <c r="F14" i="2"/>
  <c r="G14" i="2"/>
  <c r="E20" i="2"/>
  <c r="G20" i="2"/>
  <c r="F20" i="2"/>
  <c r="E14" i="2"/>
  <c r="E6" i="2" l="1"/>
  <c r="E10" i="2"/>
  <c r="C22" i="2"/>
  <c r="D22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0" i="2" l="1"/>
  <c r="E88" i="11"/>
  <c r="F88" i="11"/>
  <c r="G10" i="2"/>
  <c r="B22" i="2"/>
  <c r="F22" i="2" l="1"/>
  <c r="G22" i="2"/>
  <c r="E22" i="2"/>
</calcChain>
</file>

<file path=xl/sharedStrings.xml><?xml version="1.0" encoding="utf-8"?>
<sst xmlns="http://schemas.openxmlformats.org/spreadsheetml/2006/main" count="2142" uniqueCount="204">
  <si>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</si>
  <si>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</si>
  <si>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</si>
  <si>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</si>
  <si>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</si>
  <si>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</si>
  <si>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</si>
  <si>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</si>
  <si>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</si>
  <si>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</si>
  <si>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</si>
  <si>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</si>
  <si>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</si>
  <si>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</si>
  <si>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</si>
  <si>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</si>
  <si>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</si>
  <si>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</si>
  <si>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</si>
  <si>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</si>
  <si>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</si>
  <si>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</si>
  <si>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</si>
  <si>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</si>
  <si>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</si>
  <si>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</si>
  <si>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</si>
  <si>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</si>
  <si>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</si>
  <si>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</si>
  <si>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</si>
  <si>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</si>
  <si>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</si>
  <si>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</si>
  <si>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</si>
  <si>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</si>
  <si>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</si>
  <si>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</si>
  <si>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</si>
  <si>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</si>
  <si>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</si>
  <si>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</si>
  <si>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</si>
  <si>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</si>
  <si>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</si>
  <si>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</si>
  <si>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</si>
  <si>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</si>
  <si>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</si>
  <si>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</si>
  <si>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</si>
  <si>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</si>
  <si>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</si>
  <si>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</si>
  <si>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</si>
  <si>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</si>
  <si>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</si>
  <si>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</si>
  <si>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</si>
  <si>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</si>
  <si>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</si>
  <si>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</si>
  <si>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</si>
  <si>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</si>
  <si>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</si>
  <si>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</si>
  <si>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</si>
  <si>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</si>
  <si>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</si>
  <si>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</si>
  <si>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</si>
  <si>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</si>
  <si>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</si>
  <si>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</si>
  <si>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</si>
  <si>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</si>
  <si>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</si>
  <si>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</si>
  <si>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</si>
  <si>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</si>
  <si>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</si>
  <si>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</si>
  <si>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</si>
  <si>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</si>
  <si>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</si>
  <si>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</si>
  <si>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</si>
  <si>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</si>
  <si>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</si>
  <si>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</si>
  <si>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</si>
  <si>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</si>
  <si>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</si>
  <si>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</si>
  <si>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</si>
  <si>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</si>
  <si>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</si>
  <si>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</si>
  <si>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</si>
  <si>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</si>
  <si>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</si>
  <si>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</si>
  <si>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</si>
  <si>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</si>
  <si>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</si>
  <si>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</si>
  <si>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</si>
  <si>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</si>
  <si>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</si>
  <si>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</si>
  <si>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</si>
  <si>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</si>
  <si>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</si>
  <si>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</si>
  <si>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</si>
  <si>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</si>
  <si>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</si>
  <si>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</si>
  <si>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</si>
  <si>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</si>
  <si>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</si>
  <si>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</si>
  <si>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</si>
  <si>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</si>
  <si>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</si>
  <si>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</si>
  <si>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</si>
  <si>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</si>
  <si>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</si>
  <si>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</si>
  <si>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</si>
  <si>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</si>
  <si>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</si>
  <si>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</si>
  <si>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</si>
  <si>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</si>
  <si>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</si>
  <si>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</si>
  <si>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</si>
  <si>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</si>
  <si>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</si>
  <si>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</si>
  <si>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</si>
  <si>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</si>
  <si>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</si>
  <si>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</si>
  <si>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</si>
  <si>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</si>
  <si>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</si>
  <si>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</si>
  <si>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</si>
  <si>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</si>
  <si>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</si>
  <si>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</si>
  <si>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</si>
  <si>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</si>
  <si>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</si>
  <si>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</si>
  <si>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</si>
  <si>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</si>
  <si>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</si>
  <si>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</si>
  <si>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</si>
  <si>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</si>
  <si>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</si>
  <si>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</si>
  <si>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</si>
  <si>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</si>
  <si>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</si>
  <si>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</si>
  <si>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</si>
  <si>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</si>
  <si>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</si>
  <si>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</si>
  <si>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</si>
  <si>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</si>
  <si>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</si>
  <si>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</si>
  <si>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</si>
  <si>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</si>
  <si>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</si>
  <si>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</si>
  <si>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</si>
  <si>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</si>
  <si>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</si>
  <si>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</si>
  <si>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</si>
  <si>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</si>
  <si>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</si>
  <si>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</si>
  <si>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</si>
  <si>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</si>
  <si>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</si>
  <si>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</si>
  <si>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</si>
  <si>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</si>
  <si>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</si>
  <si>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</si>
  <si>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</si>
  <si>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A0302</t>
  </si>
  <si>
    <t>A0303</t>
  </si>
  <si>
    <t>A0101</t>
  </si>
  <si>
    <t>Columna4</t>
  </si>
  <si>
    <t xml:space="preserve">EJECUCIÓN CUENTAS POR PGAR PRESUPUESTAL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</si>
</sst>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9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9"/>
      <color theme="0" tint="-4.9989318521683403E-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D3D3D3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2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6" fillId="0" borderId="0" xfId="0" pivotButton="1" applyFont="1"/>
    <xf numFmtId="0" fontId="36" fillId="0" borderId="0" xfId="0" applyFont="1"/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7" fillId="0" borderId="6" xfId="0" applyFont="1" applyBorder="1"/>
    <xf numFmtId="0" fontId="37" fillId="0" borderId="3" xfId="0" applyFont="1" applyBorder="1"/>
    <xf numFmtId="0" fontId="37" fillId="0" borderId="16" xfId="0" applyFont="1" applyBorder="1"/>
    <xf numFmtId="0" fontId="38" fillId="0" borderId="17" xfId="0" applyFont="1" applyBorder="1"/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3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63.427605555553" createdVersion="6" refreshedVersion="8" minRefreshableVersion="3" recordCount="282" xr:uid="{00000000-000A-0000-FFFF-FFFF20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6">
        <s v="A0101"/>
        <s v="A02"/>
        <s v="A0302"/>
        <s v="A0303"/>
        <s v="A08"/>
        <s v="C35023"/>
        <s v="C359911"/>
        <s v="C359912"/>
        <s v=""/>
        <s v="C35022" u="1"/>
        <s v="C35032" u="1"/>
        <s v="C35998" u="1"/>
        <s v="C35999" u="1"/>
        <s v="C9" u="1"/>
        <s v="A06" u="1"/>
        <s v="A3" u="1"/>
        <s v="C11" u="1"/>
        <s v="C12" u="1"/>
        <s v="C2" u="1"/>
        <s v="A32" u="1"/>
        <s v="C8" u="1"/>
        <s v="A33" u="1"/>
        <s v="A2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63.427606249999" createdVersion="6" refreshedVersion="8" minRefreshableVersion="3" recordCount="12" xr:uid="{00000000-000A-0000-FFFF-FFFF1F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14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5">
  <location ref="A3:D13" firstHeaderRow="0" firstDataRow="1" firstDataCol="1"/>
  <pivotFields count="26">
    <pivotField showAll="0">
      <items count="1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axis="axisRow" showAll="0">
      <items count="27">
        <item x="8"/>
        <item m="1" x="23"/>
        <item x="1"/>
        <item m="1" x="25"/>
        <item m="1" x="14"/>
        <item x="4"/>
        <item m="1" x="16"/>
        <item m="1" x="17"/>
        <item m="1" x="24"/>
        <item m="1" x="22"/>
        <item m="1" x="15"/>
        <item m="1" x="18"/>
        <item m="1" x="20"/>
        <item m="1" x="13"/>
        <item m="1" x="9"/>
        <item m="1" x="10"/>
        <item m="1" x="11"/>
        <item m="1" x="12"/>
        <item m="1" x="19"/>
        <item m="1" x="21"/>
        <item x="2"/>
        <item x="3"/>
        <item x="0"/>
        <item x="5"/>
        <item x="6"/>
        <item x="7"/>
        <item t="default"/>
      </items>
    </pivotField>
  </pivotFields>
  <rowFields count="1">
    <field x="25"/>
  </rowFields>
  <rowItems count="10">
    <i>
      <x/>
    </i>
    <i>
      <x v="2"/>
    </i>
    <i>
      <x v="5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9" baseField="25" baseItem="11"/>
    <dataField name="Suma de ORDEN PAGO" fld="20" baseField="25" baseItem="14"/>
    <dataField name="Suma de PAGOS" fld="21" baseField="25" baseItem="14"/>
  </dataFields>
  <formats count="3">
    <format dxfId="42">
      <pivotArea outline="0" collapsedLevelsAreSubtotals="1" fieldPosition="0"/>
    </format>
    <format dxfId="41">
      <pivotArea field="25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14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8"/>
        <item h="1" m="1" x="23"/>
        <item h="1" x="0"/>
        <item h="1" x="1"/>
        <item h="1" m="1" x="25"/>
        <item h="1" x="2"/>
        <item h="1" x="3"/>
        <item h="1" m="1" x="14"/>
        <item h="1" x="4"/>
        <item h="1" m="1" x="22"/>
        <item h="1" m="1" x="15"/>
        <item h="1" m="1" x="19"/>
        <item h="1" m="1" x="21"/>
        <item h="1" m="1" x="16"/>
        <item h="1" m="1" x="17"/>
        <item h="1" m="1" x="18"/>
        <item h="1" m="1" x="24"/>
        <item h="1" m="1" x="9"/>
        <item h="1" x="5"/>
        <item h="1" m="1" x="10"/>
        <item h="1" x="6"/>
        <item h="1" x="7"/>
        <item h="1" m="1" x="11"/>
        <item h="1" m="1" x="12"/>
        <item h="1" m="1" x="20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14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8"/>
        <item h="1" m="1" x="23"/>
        <item h="1" x="0"/>
        <item h="1" x="1"/>
        <item h="1" m="1" x="25"/>
        <item h="1" x="2"/>
        <item h="1" x="3"/>
        <item h="1" m="1" x="14"/>
        <item h="1" x="4"/>
        <item h="1" m="1" x="22"/>
        <item h="1" m="1" x="15"/>
        <item h="1" m="1" x="19"/>
        <item h="1" m="1" x="21"/>
        <item h="1" m="1" x="16"/>
        <item h="1" m="1" x="17"/>
        <item h="1" m="1" x="18"/>
        <item h="1" m="1" x="24"/>
        <item h="1" m="1" x="9"/>
        <item h="1" x="5"/>
        <item h="1" m="1" x="10"/>
        <item h="1" x="6"/>
        <item h="1" x="7"/>
        <item h="1" m="1" x="11"/>
        <item h="1" m="1" x="12"/>
        <item h="1" m="1" x="20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6" cacheId="14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8"/>
        <item h="1" m="1" x="23"/>
        <item h="1" x="0"/>
        <item h="1" x="1"/>
        <item h="1" m="1" x="25"/>
        <item h="1" x="2"/>
        <item h="1" x="3"/>
        <item h="1" m="1" x="14"/>
        <item h="1" x="4"/>
        <item h="1" m="1" x="22"/>
        <item h="1" m="1" x="15"/>
        <item h="1" m="1" x="19"/>
        <item h="1" m="1" x="21"/>
        <item h="1" m="1" x="16"/>
        <item h="1" m="1" x="17"/>
        <item h="1" m="1" x="18"/>
        <item h="1" m="1" x="24"/>
        <item h="1" m="1" x="9"/>
        <item h="1" x="5"/>
        <item h="1" m="1" x="10"/>
        <item h="1" x="6"/>
        <item h="1" x="7"/>
        <item h="1" m="1" x="11"/>
        <item h="1" m="1" x="12"/>
        <item h="1" m="1" x="20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5" cacheId="14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6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14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7">
        <item x="8"/>
        <item h="1" m="1" x="23"/>
        <item h="1" x="0"/>
        <item h="1" x="1"/>
        <item h="1" m="1" x="25"/>
        <item h="1" x="2"/>
        <item h="1" x="3"/>
        <item h="1" m="1" x="14"/>
        <item h="1" x="4"/>
        <item h="1" m="1" x="22"/>
        <item h="1" m="1" x="15"/>
        <item h="1" m="1" x="19"/>
        <item h="1" m="1" x="21"/>
        <item h="1" m="1" x="16"/>
        <item h="1" m="1" x="17"/>
        <item h="1" m="1" x="18"/>
        <item h="1" m="1" x="24"/>
        <item h="1" m="1" x="9"/>
        <item h="1" x="5"/>
        <item h="1" m="1" x="10"/>
        <item h="1" x="6"/>
        <item h="1" x="7"/>
        <item h="1" m="1" x="11"/>
        <item h="1" m="1" x="12"/>
        <item h="1" m="1" x="20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2" cacheId="14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8"/>
        <item h="1" m="1" x="23"/>
        <item h="1" x="0"/>
        <item h="1" x="1"/>
        <item h="1" m="1" x="25"/>
        <item h="1" x="2"/>
        <item h="1" x="3"/>
        <item h="1" m="1" x="14"/>
        <item h="1" x="4"/>
        <item h="1" m="1" x="22"/>
        <item h="1" m="1" x="15"/>
        <item h="1" m="1" x="19"/>
        <item h="1" m="1" x="21"/>
        <item h="1" m="1" x="16"/>
        <item h="1" m="1" x="17"/>
        <item h="1" m="1" x="18"/>
        <item h="1" m="1" x="24"/>
        <item h="1" m="1" x="9"/>
        <item h="1" x="5"/>
        <item h="1" m="1" x="10"/>
        <item h="1" x="6"/>
        <item h="1" x="7"/>
        <item h="1" m="1" x="11"/>
        <item h="1" m="1" x="12"/>
        <item h="1" m="1" x="20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8" cacheId="14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7">
        <item x="8"/>
        <item h="1" m="1" x="23"/>
        <item h="1" x="0"/>
        <item h="1" x="1"/>
        <item h="1" m="1" x="25"/>
        <item h="1" x="2"/>
        <item h="1" x="3"/>
        <item h="1" m="1" x="14"/>
        <item h="1" x="4"/>
        <item h="1" m="1" x="22"/>
        <item h="1" m="1" x="15"/>
        <item h="1" m="1" x="19"/>
        <item h="1" m="1" x="21"/>
        <item h="1" m="1" x="16"/>
        <item h="1" m="1" x="17"/>
        <item h="1" m="1" x="18"/>
        <item h="1" m="1" x="24"/>
        <item h="1" m="1" x="9"/>
        <item h="1" x="5"/>
        <item h="1" m="1" x="10"/>
        <item h="1" x="6"/>
        <item h="1" x="7"/>
        <item h="1" m="1" x="11"/>
        <item h="1" m="1" x="12"/>
        <item h="1" m="1" x="20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pivotTables>
    <pivotTable tabId="10" name="TablaDinámica1"/>
  </pivotTables>
  <data>
    <tabular pivotCacheId="3">
      <items count="13">
        <i x="0" s="1"/>
        <i x="1" nd="1"/>
        <i x="2" nd="1"/>
        <i x="3" nd="1"/>
        <i x="4" nd="1"/>
        <i x="5" nd="1"/>
        <i x="6" nd="1"/>
        <i x="7" nd="1"/>
        <i x="8" nd="1"/>
        <i x="9" nd="1"/>
        <i x="10" nd="1"/>
        <i x="11" nd="1"/>
        <i x="12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26">
        <i x="8" s="1"/>
        <i x="0"/>
        <i x="1"/>
        <i x="2"/>
        <i x="3"/>
        <i x="4"/>
        <i x="5"/>
        <i x="6"/>
        <i x="7"/>
        <i x="23" nd="1"/>
        <i x="25" nd="1"/>
        <i x="14" nd="1"/>
        <i x="22" nd="1"/>
        <i x="15" nd="1"/>
        <i x="19" nd="1"/>
        <i x="21" nd="1"/>
        <i x="16" nd="1"/>
        <i x="17" nd="1"/>
        <i x="18" nd="1"/>
        <i x="24" nd="1"/>
        <i x="9" nd="1"/>
        <i x="10" nd="1"/>
        <i x="11" nd="1"/>
        <i x="12" nd="1"/>
        <i x="20" nd="1"/>
        <i x="13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26">
        <i x="0"/>
        <i x="1"/>
        <i x="2"/>
        <i x="3"/>
        <i x="4"/>
        <i x="5"/>
        <i x="6"/>
        <i x="7"/>
        <i x="8" s="1" nd="1"/>
        <i x="23" nd="1"/>
        <i x="25" nd="1"/>
        <i x="14" nd="1"/>
        <i x="22" nd="1"/>
        <i x="15" nd="1"/>
        <i x="19" nd="1"/>
        <i x="21" nd="1"/>
        <i x="16" nd="1"/>
        <i x="17" nd="1"/>
        <i x="18" nd="1"/>
        <i x="24" nd="1"/>
        <i x="9" nd="1"/>
        <i x="10" nd="1"/>
        <i x="11" nd="1"/>
        <i x="12" nd="1"/>
        <i x="20" nd="1"/>
        <i x="13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26">
        <i x="8" s="1"/>
        <i x="0"/>
        <i x="1"/>
        <i x="2"/>
        <i x="3"/>
        <i x="4"/>
        <i x="5"/>
        <i x="6"/>
        <i x="7"/>
        <i x="23" nd="1"/>
        <i x="25" nd="1"/>
        <i x="14" nd="1"/>
        <i x="22" nd="1"/>
        <i x="15" nd="1"/>
        <i x="19" nd="1"/>
        <i x="21" nd="1"/>
        <i x="16" nd="1"/>
        <i x="17" nd="1"/>
        <i x="18" nd="1"/>
        <i x="24" nd="1"/>
        <i x="9" nd="1"/>
        <i x="10" nd="1"/>
        <i x="11" nd="1"/>
        <i x="12" nd="1"/>
        <i x="20" nd="1"/>
        <i x="13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26">
        <i x="0"/>
        <i x="1"/>
        <i x="2"/>
        <i x="3"/>
        <i x="4"/>
        <i x="5"/>
        <i x="6"/>
        <i x="7"/>
        <i x="8" s="1" nd="1"/>
        <i x="23" nd="1"/>
        <i x="25" nd="1"/>
        <i x="14" nd="1"/>
        <i x="22" nd="1"/>
        <i x="15" nd="1"/>
        <i x="19" nd="1"/>
        <i x="21" nd="1"/>
        <i x="16" nd="1"/>
        <i x="17" nd="1"/>
        <i x="18" nd="1"/>
        <i x="24" nd="1"/>
        <i x="9" nd="1"/>
        <i x="10" nd="1"/>
        <i x="11" nd="1"/>
        <i x="12" nd="1"/>
        <i x="20" nd="1"/>
        <i x="13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26">
        <i x="8" s="1"/>
        <i x="0"/>
        <i x="1"/>
        <i x="2"/>
        <i x="3"/>
        <i x="4"/>
        <i x="5"/>
        <i x="6"/>
        <i x="7"/>
        <i x="23" nd="1"/>
        <i x="25" nd="1"/>
        <i x="14" nd="1"/>
        <i x="22" nd="1"/>
        <i x="15" nd="1"/>
        <i x="19" nd="1"/>
        <i x="21" nd="1"/>
        <i x="16" nd="1"/>
        <i x="17" nd="1"/>
        <i x="18" nd="1"/>
        <i x="24" nd="1"/>
        <i x="9" nd="1"/>
        <i x="10" nd="1"/>
        <i x="11" nd="1"/>
        <i x="12" nd="1"/>
        <i x="20" nd="1"/>
        <i x="13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26">
        <i x="8" s="1"/>
        <i x="0"/>
        <i x="1"/>
        <i x="2"/>
        <i x="3"/>
        <i x="4"/>
        <i x="5"/>
        <i x="6"/>
        <i x="7"/>
        <i x="23" nd="1"/>
        <i x="25" nd="1"/>
        <i x="14" nd="1"/>
        <i x="22" nd="1"/>
        <i x="15" nd="1"/>
        <i x="19" nd="1"/>
        <i x="21" nd="1"/>
        <i x="16" nd="1"/>
        <i x="17" nd="1"/>
        <i x="18" nd="1"/>
        <i x="24" nd="1"/>
        <i x="9" nd="1"/>
        <i x="10" nd="1"/>
        <i x="11" nd="1"/>
        <i x="12" nd="1"/>
        <i x="20" nd="1"/>
        <i x="13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A283" totalsRowShown="0" headerRowDxfId="39" headerRowBorderDxfId="38" tableBorderDxfId="37">
  <autoFilter ref="A1:AA283" xr:uid="{00000000-0009-0000-0100-000001000000}"/>
  <tableColumns count="27">
    <tableColumn id="1" xr3:uid="{00000000-0010-0000-0000-000001000000}" name="Mes" dataDxfId="36"/>
    <tableColumn id="2" xr3:uid="{00000000-0010-0000-0000-000002000000}" name="UEJ" dataDxfId="35"/>
    <tableColumn id="3" xr3:uid="{00000000-0010-0000-0000-000003000000}" name="NOMBRE UEJ" dataDxfId="34"/>
    <tableColumn id="4" xr3:uid="{00000000-0010-0000-0000-000004000000}" name="RUBRO" dataDxfId="33"/>
    <tableColumn id="5" xr3:uid="{00000000-0010-0000-0000-000005000000}" name="TIPO" dataDxfId="32"/>
    <tableColumn id="6" xr3:uid="{00000000-0010-0000-0000-000006000000}" name="CTA" dataDxfId="31"/>
    <tableColumn id="7" xr3:uid="{00000000-0010-0000-0000-000007000000}" name="SUB" dataDxfId="30"/>
    <tableColumn id="8" xr3:uid="{00000000-0010-0000-0000-000008000000}" name="OBJ" dataDxfId="29"/>
    <tableColumn id="9" xr3:uid="{00000000-0010-0000-0000-000009000000}" name="ORD" dataDxfId="28"/>
    <tableColumn id="10" xr3:uid="{00000000-0010-0000-0000-00000A000000}" name="SOR" dataDxfId="27"/>
    <tableColumn id="11" xr3:uid="{00000000-0010-0000-0000-00000B000000}" name="ITEM" dataDxfId="26"/>
    <tableColumn id="12" xr3:uid="{00000000-0010-0000-0000-00000C000000}" name="SUB2" dataDxfId="25"/>
    <tableColumn id="13" xr3:uid="{00000000-0010-0000-0000-00000D000000}" name="SUB3" dataDxfId="24"/>
    <tableColumn id="14" xr3:uid="{00000000-0010-0000-0000-00000E000000}" name="FUENTE" dataDxfId="23"/>
    <tableColumn id="15" xr3:uid="{00000000-0010-0000-0000-00000F000000}" name="REC" dataDxfId="22"/>
    <tableColumn id="16" xr3:uid="{00000000-0010-0000-0000-000010000000}" name="SIT" dataDxfId="21"/>
    <tableColumn id="17" xr3:uid="{00000000-0010-0000-0000-000011000000}" name="DESCRIPCION" dataDxfId="20"/>
    <tableColumn id="18" xr3:uid="{00000000-0010-0000-0000-000012000000}" name="VALOR MAXIMO A CONSTITUIR" dataDxfId="19"/>
    <tableColumn id="19" xr3:uid="{00000000-0010-0000-0000-000013000000}" name="VALOR CONSTITUIDO" dataDxfId="18"/>
    <tableColumn id="20" xr3:uid="{00000000-0010-0000-0000-000014000000}" name="OBLIGACION" dataDxfId="17"/>
    <tableColumn id="21" xr3:uid="{00000000-0010-0000-0000-000015000000}" name="ORDEN PAGO" dataDxfId="16"/>
    <tableColumn id="22" xr3:uid="{00000000-0010-0000-0000-000016000000}" name="PAGOS" dataDxfId="15"/>
    <tableColumn id="32" xr3:uid="{00000000-0010-0000-0000-000020000000}" name="Columna3" dataDxfId="14"/>
    <tableColumn id="31" xr3:uid="{00000000-0010-0000-0000-00001F000000}" name="Columna2" dataDxfId="13"/>
    <tableColumn id="30" xr3:uid="{00000000-0010-0000-0000-00001E000000}" name="Columna1" dataDxfId="12"/>
    <tableColumn id="29" xr3:uid="{00000000-0010-0000-0000-00001D000000}" name="CM - A" dataDxfId="11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  <tableColumn id="23" xr3:uid="{132102B3-0933-4822-9606-AA31FB441733}" name="Columna4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128</v>
      </c>
      <c r="AD4" t="s">
        <v>129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130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131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132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133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136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125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126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127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134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135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0"/>
  <sheetViews>
    <sheetView tabSelected="1" view="pageBreakPreview" topLeftCell="A3" zoomScale="70" zoomScaleNormal="98" zoomScaleSheetLayoutView="70" workbookViewId="0">
      <selection activeCell="B9" sqref="B9"/>
    </sheetView>
  </sheetViews>
  <sheetFormatPr baseColWidth="10" defaultRowHeight="15"/>
  <cols>
    <col min="1" max="1" width="66.44140625" style="84" customWidth="1"/>
    <col min="2" max="4" width="19.5546875" style="97" customWidth="1"/>
    <col min="5" max="5" width="23.5546875" style="97" customWidth="1"/>
    <col min="6" max="6" width="19.6640625" style="84" customWidth="1"/>
    <col min="7" max="7" width="17.77734375" style="84" customWidth="1"/>
    <col min="8" max="16384" width="11.5546875" style="84"/>
  </cols>
  <sheetData>
    <row r="2" spans="1:13" ht="64.5" customHeight="1">
      <c r="A2" s="124" t="s">
        <v>203</v>
      </c>
      <c r="B2" s="124"/>
      <c r="C2" s="124"/>
      <c r="D2" s="124"/>
      <c r="E2" s="124"/>
      <c r="F2" s="124"/>
      <c r="G2" s="124"/>
      <c r="H2" s="83"/>
      <c r="I2" s="83"/>
      <c r="J2" s="83"/>
      <c r="K2" s="83"/>
      <c r="L2" s="83"/>
      <c r="M2" s="83"/>
    </row>
    <row r="3" spans="1:13" ht="24">
      <c r="A3" s="125" t="s">
        <v>124</v>
      </c>
      <c r="B3" s="125"/>
      <c r="C3" s="125"/>
      <c r="D3" s="125"/>
      <c r="E3" s="125"/>
      <c r="F3" s="125"/>
      <c r="G3" s="125"/>
    </row>
    <row r="4" spans="1:13" ht="43.5" customHeight="1">
      <c r="A4" s="85" t="s">
        <v>107</v>
      </c>
      <c r="B4" s="86" t="s">
        <v>110</v>
      </c>
      <c r="C4" s="86" t="s">
        <v>194</v>
      </c>
      <c r="D4" s="86" t="s">
        <v>195</v>
      </c>
      <c r="E4" s="86" t="s">
        <v>196</v>
      </c>
      <c r="F4" s="86" t="s">
        <v>197</v>
      </c>
      <c r="G4" s="87" t="s">
        <v>198</v>
      </c>
    </row>
    <row r="5" spans="1:13" ht="15.75">
      <c r="A5" s="88"/>
      <c r="B5" s="89">
        <v>-1</v>
      </c>
      <c r="C5" s="89">
        <v>-2</v>
      </c>
      <c r="D5" s="89">
        <v>-3</v>
      </c>
      <c r="E5" s="89" t="s">
        <v>114</v>
      </c>
      <c r="F5" s="86" t="s">
        <v>115</v>
      </c>
      <c r="G5" s="87" t="s">
        <v>116</v>
      </c>
    </row>
    <row r="6" spans="1:13" ht="36">
      <c r="A6" s="90" t="s">
        <v>117</v>
      </c>
      <c r="B6" s="100">
        <f>B10</f>
        <v>13619614118.43</v>
      </c>
      <c r="C6" s="100">
        <f t="shared" ref="C6:D6" si="0">C10</f>
        <v>13619614118.43</v>
      </c>
      <c r="D6" s="100">
        <f t="shared" si="0"/>
        <v>13619614118.43</v>
      </c>
      <c r="E6" s="100">
        <f t="shared" ref="E6:G6" si="1">+E7</f>
        <v>0</v>
      </c>
      <c r="F6" s="101">
        <f t="shared" si="1"/>
        <v>1</v>
      </c>
      <c r="G6" s="101">
        <f t="shared" si="1"/>
        <v>1</v>
      </c>
    </row>
    <row r="7" spans="1:13" ht="50.25" customHeight="1">
      <c r="A7" s="91" t="s">
        <v>100</v>
      </c>
      <c r="B7" s="102">
        <f>GETPIVOTDATA("OBLIGACION",CRIS!$A$2,"CM - A","C35023")</f>
        <v>28762658</v>
      </c>
      <c r="C7" s="102">
        <f>GETPIVOTDATA("Suma de ORDEN PAGO",CRIS!$A$2,"CM - A","C35023")</f>
        <v>28762658</v>
      </c>
      <c r="D7" s="102">
        <f>GETPIVOTDATA("Suma de PAGOS",CRIS!$A$2,"CM - A","C35023")</f>
        <v>28762658</v>
      </c>
      <c r="E7" s="103">
        <f>+B7-C7</f>
        <v>0</v>
      </c>
      <c r="F7" s="104">
        <f>+C7/B7</f>
        <v>1</v>
      </c>
      <c r="G7" s="105">
        <f>+D7/B7</f>
        <v>1</v>
      </c>
    </row>
    <row r="8" spans="1:13" ht="45" customHeight="1">
      <c r="A8" s="92" t="s">
        <v>104</v>
      </c>
      <c r="B8" s="102">
        <f>GETPIVOTDATA("OBLIGACION",CRIS!$A$2,"CM - A","C359911")</f>
        <v>11702947895.82</v>
      </c>
      <c r="C8" s="102">
        <f>GETPIVOTDATA("Suma de ORDEN PAGO",CRIS!$A$2,"CM - A","C359911")</f>
        <v>11702947895.82</v>
      </c>
      <c r="D8" s="102">
        <f>GETPIVOTDATA("Suma de PAGOS",CRIS!$A$2,"CM - A","C359911")</f>
        <v>11702947895.82</v>
      </c>
      <c r="E8" s="102">
        <f>+B8-C8</f>
        <v>0</v>
      </c>
      <c r="F8" s="104">
        <f>+C8/B8</f>
        <v>1</v>
      </c>
      <c r="G8" s="108">
        <f>+D8/B8</f>
        <v>1</v>
      </c>
    </row>
    <row r="9" spans="1:13" ht="35.25" customHeight="1" thickBot="1">
      <c r="A9" s="91" t="s">
        <v>104</v>
      </c>
      <c r="B9" s="102">
        <f>GETPIVOTDATA("OBLIGACION",CRIS!$A$2,"CM - A","C359912")</f>
        <v>1887903564.6099999</v>
      </c>
      <c r="C9" s="102">
        <f>GETPIVOTDATA("Suma de ORDEN PAGO",CRIS!$A$2,"CM - A","C359912")</f>
        <v>1887903564.6099999</v>
      </c>
      <c r="D9" s="102">
        <f>GETPIVOTDATA("Suma de PAGOS",CRIS!$A$2,"CM - A","C359912")</f>
        <v>1887903564.6099999</v>
      </c>
      <c r="E9" s="102">
        <f>+B9-C9</f>
        <v>0</v>
      </c>
      <c r="F9" s="104">
        <f>+C9/B9</f>
        <v>1</v>
      </c>
      <c r="G9" s="108">
        <f>+D9/B9</f>
        <v>1</v>
      </c>
    </row>
    <row r="10" spans="1:13" ht="37.5" customHeight="1" thickBot="1">
      <c r="A10" s="93" t="s">
        <v>118</v>
      </c>
      <c r="B10" s="100">
        <f>SUM(B7:B9)</f>
        <v>13619614118.43</v>
      </c>
      <c r="C10" s="100">
        <f>SUM(C7:C9)</f>
        <v>13619614118.43</v>
      </c>
      <c r="D10" s="100">
        <f>SUM(D7:D9)</f>
        <v>13619614118.43</v>
      </c>
      <c r="E10" s="100">
        <f>SUM(E7:E9)</f>
        <v>0</v>
      </c>
      <c r="F10" s="106">
        <f>+C10/B10</f>
        <v>1</v>
      </c>
      <c r="G10" s="107">
        <f>+D10/B10</f>
        <v>1</v>
      </c>
    </row>
    <row r="11" spans="1:13" ht="24">
      <c r="A11" s="126" t="s">
        <v>119</v>
      </c>
      <c r="B11" s="125"/>
      <c r="C11" s="125"/>
      <c r="D11" s="125"/>
      <c r="E11" s="125"/>
      <c r="F11" s="125"/>
      <c r="G11" s="125"/>
    </row>
    <row r="12" spans="1:13" ht="31.5">
      <c r="A12" s="85" t="s">
        <v>120</v>
      </c>
      <c r="B12" s="89" t="s">
        <v>108</v>
      </c>
      <c r="C12" s="89" t="s">
        <v>109</v>
      </c>
      <c r="D12" s="89" t="s">
        <v>110</v>
      </c>
      <c r="E12" s="89" t="s">
        <v>111</v>
      </c>
      <c r="F12" s="86" t="s">
        <v>112</v>
      </c>
      <c r="G12" s="87" t="s">
        <v>113</v>
      </c>
    </row>
    <row r="13" spans="1:13" ht="15.75">
      <c r="A13" s="85"/>
      <c r="B13" s="89">
        <v>-1</v>
      </c>
      <c r="C13" s="89">
        <v>-2</v>
      </c>
      <c r="D13" s="89">
        <v>-3</v>
      </c>
      <c r="E13" s="89" t="s">
        <v>114</v>
      </c>
      <c r="F13" s="86" t="s">
        <v>115</v>
      </c>
      <c r="G13" s="87" t="s">
        <v>116</v>
      </c>
    </row>
    <row r="14" spans="1:13" ht="24">
      <c r="A14" s="94" t="s">
        <v>121</v>
      </c>
      <c r="B14" s="109">
        <f>SUM(B15:B19)</f>
        <v>1599650570.3700001</v>
      </c>
      <c r="C14" s="109">
        <f>SUM(C15:C19)</f>
        <v>1599650570.3700001</v>
      </c>
      <c r="D14" s="109">
        <f>SUM(D15:D19)</f>
        <v>1599650570.3700001</v>
      </c>
      <c r="E14" s="109">
        <f>SUM(E15:E19)</f>
        <v>0</v>
      </c>
      <c r="F14" s="110">
        <f t="shared" ref="F14:F20" si="2">+C14/B14</f>
        <v>1</v>
      </c>
      <c r="G14" s="111">
        <f t="shared" ref="G14:G20" si="3">+D14/B14</f>
        <v>1</v>
      </c>
    </row>
    <row r="15" spans="1:13" ht="23.25">
      <c r="A15" s="91" t="s">
        <v>41</v>
      </c>
      <c r="B15" s="112">
        <f>GETPIVOTDATA("Suma de OBLIGACION",CRIS!$A$2,"CM - A","A0101")</f>
        <v>9459510</v>
      </c>
      <c r="C15" s="112">
        <f>GETPIVOTDATA("Suma de ORDEN PAGO",CRIS!$A$2,"CM - A","A0101")</f>
        <v>9459510</v>
      </c>
      <c r="D15" s="112">
        <f>GETPIVOTDATA("Suma de PAGOS",CRIS!$A$2,"CM - A","A0101")</f>
        <v>9459510</v>
      </c>
      <c r="E15" s="102">
        <f>+B15-C15</f>
        <v>0</v>
      </c>
      <c r="F15" s="104">
        <f t="shared" si="2"/>
        <v>1</v>
      </c>
      <c r="G15" s="108">
        <f t="shared" si="3"/>
        <v>1</v>
      </c>
    </row>
    <row r="16" spans="1:13" ht="23.25">
      <c r="A16" s="91" t="s">
        <v>55</v>
      </c>
      <c r="B16" s="112">
        <f>GETPIVOTDATA("Suma de OBLIGACION",CRIS!$A$2,"CM - A","A02")</f>
        <v>1292908542.99</v>
      </c>
      <c r="C16" s="112">
        <f>GETPIVOTDATA("Suma de ORDEN PAGO",CRIS!$A$2,"CM - A","A02")</f>
        <v>1292908542.99</v>
      </c>
      <c r="D16" s="112">
        <f>GETPIVOTDATA("Suma de PAGOS",CRIS!$A$2,"CM - A","A02")</f>
        <v>1292908542.99</v>
      </c>
      <c r="E16" s="102">
        <f>+B16-C16</f>
        <v>0</v>
      </c>
      <c r="F16" s="104">
        <f t="shared" ref="F16" si="4">+C16/B16</f>
        <v>1</v>
      </c>
      <c r="G16" s="108">
        <f t="shared" ref="G16" si="5">+D16/B16</f>
        <v>1</v>
      </c>
    </row>
    <row r="17" spans="1:7" ht="23.25">
      <c r="A17" s="91" t="s">
        <v>61</v>
      </c>
      <c r="B17" s="112">
        <f>GETPIVOTDATA("Suma de OBLIGACION",CRIS!$A$2,"CM - A","A0302")</f>
        <v>7868717.3799999999</v>
      </c>
      <c r="C17" s="112">
        <f>GETPIVOTDATA("Suma de ORDEN PAGO",CRIS!$A$2,"CM - A","A0302")</f>
        <v>7868717.3799999999</v>
      </c>
      <c r="D17" s="112">
        <f>GETPIVOTDATA("Suma de PAGOS",CRIS!$A$2,"CM - A","A0302")</f>
        <v>7868717.3799999999</v>
      </c>
      <c r="E17" s="102">
        <f>+B17-C17</f>
        <v>0</v>
      </c>
      <c r="F17" s="104">
        <f t="shared" ref="F17" si="6">+C17/B17</f>
        <v>1</v>
      </c>
      <c r="G17" s="108">
        <f t="shared" ref="G17" si="7">+D17/B17</f>
        <v>1</v>
      </c>
    </row>
    <row r="18" spans="1:7" ht="23.25">
      <c r="A18" s="91" t="s">
        <v>83</v>
      </c>
      <c r="B18" s="112">
        <f>GETPIVOTDATA("Suma de OBLIGACION",CRIS!$A$2,"CM - A","A0303")</f>
        <v>283666000</v>
      </c>
      <c r="C18" s="112">
        <f>GETPIVOTDATA("Suma de ORDEN PAGO",CRIS!$A$2,"CM - A","A0303")</f>
        <v>283666000</v>
      </c>
      <c r="D18" s="112">
        <f>GETPIVOTDATA("Suma de PAGOS",CRIS!$A$2,"CM - A","A0303")</f>
        <v>283666000</v>
      </c>
      <c r="E18" s="102">
        <f>+B18-C18</f>
        <v>0</v>
      </c>
      <c r="F18" s="104">
        <f t="shared" si="2"/>
        <v>1</v>
      </c>
      <c r="G18" s="108">
        <f t="shared" si="3"/>
        <v>1</v>
      </c>
    </row>
    <row r="19" spans="1:7" ht="24" thickBot="1">
      <c r="A19" s="91" t="s">
        <v>91</v>
      </c>
      <c r="B19" s="112">
        <f>GETPIVOTDATA("Suma de OBLIGACION",CRIS!$A$2,"CM - A","A08")</f>
        <v>5747800</v>
      </c>
      <c r="C19" s="112">
        <f>GETPIVOTDATA("Suma de ORDEN PAGO",CRIS!$A$2,"CM - A","A08")</f>
        <v>5747800</v>
      </c>
      <c r="D19" s="112">
        <f>GETPIVOTDATA("Suma de PAGOS",CRIS!$A$2,"CM - A","A08")</f>
        <v>5747800</v>
      </c>
      <c r="E19" s="102">
        <f>+B19-C19</f>
        <v>0</v>
      </c>
      <c r="F19" s="104">
        <f t="shared" si="2"/>
        <v>1</v>
      </c>
      <c r="G19" s="108">
        <f t="shared" si="3"/>
        <v>1</v>
      </c>
    </row>
    <row r="20" spans="1:7" ht="21" thickBot="1">
      <c r="A20" s="95" t="s">
        <v>122</v>
      </c>
      <c r="B20" s="113">
        <f>SUM(B15:B19)</f>
        <v>1599650570.3700001</v>
      </c>
      <c r="C20" s="113">
        <f>SUM(C15:C19)</f>
        <v>1599650570.3700001</v>
      </c>
      <c r="D20" s="113">
        <f>SUM(D15:D19)</f>
        <v>1599650570.3700001</v>
      </c>
      <c r="E20" s="113">
        <f>SUM(E15:E19)</f>
        <v>0</v>
      </c>
      <c r="F20" s="114">
        <f t="shared" si="2"/>
        <v>1</v>
      </c>
      <c r="G20" s="114">
        <f t="shared" si="3"/>
        <v>1</v>
      </c>
    </row>
    <row r="21" spans="1:7" ht="21" thickBot="1">
      <c r="A21" s="96"/>
      <c r="B21" s="115"/>
      <c r="C21" s="115"/>
      <c r="D21" s="115"/>
      <c r="E21" s="115"/>
      <c r="F21" s="116"/>
      <c r="G21" s="117"/>
    </row>
    <row r="22" spans="1:7" ht="21" thickBot="1">
      <c r="A22" s="95" t="s">
        <v>123</v>
      </c>
      <c r="B22" s="113">
        <f>+B20+B10</f>
        <v>15219264688.800001</v>
      </c>
      <c r="C22" s="113">
        <f>+C20+C10</f>
        <v>15219264688.800001</v>
      </c>
      <c r="D22" s="113">
        <f>+D20+D10</f>
        <v>15219264688.800001</v>
      </c>
      <c r="E22" s="113">
        <f>+E20+E10</f>
        <v>0</v>
      </c>
      <c r="F22" s="114">
        <f>+C22/B22</f>
        <v>1</v>
      </c>
      <c r="G22" s="114">
        <f>+D22/B22</f>
        <v>1</v>
      </c>
    </row>
    <row r="23" spans="1:7">
      <c r="B23" s="118"/>
      <c r="C23" s="118"/>
      <c r="D23" s="118"/>
      <c r="E23" s="118"/>
      <c r="F23" s="119"/>
      <c r="G23" s="119"/>
    </row>
    <row r="29" spans="1:7">
      <c r="F29" s="98"/>
    </row>
    <row r="30" spans="1:7">
      <c r="F30" s="99"/>
    </row>
  </sheetData>
  <sheetProtection algorithmName="SHA-512" hashValue="EKs1bGqSg+FhGN4mYJ6gvtDwpufhT9WVcQ/a7kFXhTBBjvkGGWHlQd0kPAc/pAlTB0RTRJ1uICPaOSy928DGJQ==" saltValue="M92CEV6Qe+Z8T5QWcupJ+Q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22"/>
  <sheetViews>
    <sheetView workbookViewId="0">
      <selection activeCell="C23" sqref="C23"/>
    </sheetView>
  </sheetViews>
  <sheetFormatPr baseColWidth="10" defaultRowHeight="15"/>
  <cols>
    <col min="1" max="1" width="13.6640625" customWidth="1"/>
    <col min="2" max="2" width="15.6640625" customWidth="1"/>
    <col min="3" max="3" width="16.33203125" customWidth="1"/>
    <col min="4" max="4" width="11.7773437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3" spans="1:4">
      <c r="A3" s="81" t="s">
        <v>146</v>
      </c>
      <c r="B3" s="82" t="s">
        <v>142</v>
      </c>
      <c r="C3" s="82" t="s">
        <v>192</v>
      </c>
      <c r="D3" s="82" t="s">
        <v>193</v>
      </c>
    </row>
    <row r="4" spans="1:4">
      <c r="A4" s="79"/>
      <c r="B4" s="13"/>
      <c r="C4" s="13"/>
      <c r="D4" s="13"/>
    </row>
    <row r="5" spans="1:4">
      <c r="A5" s="79" t="s">
        <v>131</v>
      </c>
      <c r="B5" s="13">
        <v>1292908542.99</v>
      </c>
      <c r="C5" s="13">
        <v>1292908542.99</v>
      </c>
      <c r="D5" s="13">
        <v>1292908542.99</v>
      </c>
    </row>
    <row r="6" spans="1:4">
      <c r="A6" s="79" t="s">
        <v>136</v>
      </c>
      <c r="B6" s="13">
        <v>5747800</v>
      </c>
      <c r="C6" s="13">
        <v>5747800</v>
      </c>
      <c r="D6" s="13">
        <v>5747800</v>
      </c>
    </row>
    <row r="7" spans="1:4">
      <c r="A7" s="79" t="s">
        <v>199</v>
      </c>
      <c r="B7" s="13">
        <v>7868717.3799999999</v>
      </c>
      <c r="C7" s="13">
        <v>7868717.3799999999</v>
      </c>
      <c r="D7" s="13">
        <v>7868717.3799999999</v>
      </c>
    </row>
    <row r="8" spans="1:4">
      <c r="A8" s="79" t="s">
        <v>200</v>
      </c>
      <c r="B8" s="13">
        <v>283666000</v>
      </c>
      <c r="C8" s="13">
        <v>283666000</v>
      </c>
      <c r="D8" s="13">
        <v>283666000</v>
      </c>
    </row>
    <row r="9" spans="1:4">
      <c r="A9" s="79" t="s">
        <v>201</v>
      </c>
      <c r="B9" s="13">
        <v>9459510</v>
      </c>
      <c r="C9" s="13">
        <v>9459510</v>
      </c>
      <c r="D9" s="13">
        <v>9459510</v>
      </c>
    </row>
    <row r="10" spans="1:4">
      <c r="A10" s="79" t="s">
        <v>125</v>
      </c>
      <c r="B10" s="13">
        <v>28762658</v>
      </c>
      <c r="C10" s="13">
        <v>28762658</v>
      </c>
      <c r="D10" s="13">
        <v>28762658</v>
      </c>
    </row>
    <row r="11" spans="1:4">
      <c r="A11" s="79" t="s">
        <v>126</v>
      </c>
      <c r="B11" s="13">
        <v>11702947895.82</v>
      </c>
      <c r="C11" s="13">
        <v>11702947895.82</v>
      </c>
      <c r="D11" s="13">
        <v>11702947895.82</v>
      </c>
    </row>
    <row r="12" spans="1:4">
      <c r="A12" s="79" t="s">
        <v>127</v>
      </c>
      <c r="B12" s="13">
        <v>1887903564.6099999</v>
      </c>
      <c r="C12" s="13">
        <v>1887903564.6099999</v>
      </c>
      <c r="D12" s="13">
        <v>1887903564.6099999</v>
      </c>
    </row>
    <row r="13" spans="1:4">
      <c r="A13" s="79" t="s">
        <v>141</v>
      </c>
      <c r="B13" s="13">
        <v>15219264688.800001</v>
      </c>
      <c r="C13" s="13">
        <v>15219264688.800001</v>
      </c>
      <c r="D13" s="13">
        <v>15219264688.800001</v>
      </c>
    </row>
    <row r="18" spans="3:7">
      <c r="C18" s="13"/>
    </row>
    <row r="19" spans="3:7">
      <c r="D19" s="13"/>
    </row>
    <row r="22" spans="3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D2" sqref="D2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4" width="13.6640625" style="21" hidden="1" customWidth="1"/>
    <col min="25" max="25" width="13.6640625" style="21" customWidth="1"/>
    <col min="26" max="26" width="22.33203125" customWidth="1"/>
  </cols>
  <sheetData>
    <row r="1" spans="1:27" ht="47.25">
      <c r="A1" s="22" t="s">
        <v>137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186</v>
      </c>
      <c r="H1" s="22" t="s">
        <v>12</v>
      </c>
      <c r="I1" s="22" t="s">
        <v>13</v>
      </c>
      <c r="J1" s="22" t="s">
        <v>187</v>
      </c>
      <c r="K1" s="22" t="s">
        <v>15</v>
      </c>
      <c r="L1" s="22" t="s">
        <v>190</v>
      </c>
      <c r="M1" s="22" t="s">
        <v>191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188</v>
      </c>
      <c r="S1" s="22" t="s">
        <v>189</v>
      </c>
      <c r="T1" s="22" t="s">
        <v>30</v>
      </c>
      <c r="U1" s="22" t="s">
        <v>31</v>
      </c>
      <c r="V1" s="22" t="s">
        <v>32</v>
      </c>
      <c r="W1" s="22" t="s">
        <v>149</v>
      </c>
      <c r="X1" s="22" t="s">
        <v>148</v>
      </c>
      <c r="Y1" s="22" t="s">
        <v>147</v>
      </c>
      <c r="Z1" s="15" t="s">
        <v>145</v>
      </c>
      <c r="AA1" s="123" t="s">
        <v>202</v>
      </c>
    </row>
    <row r="2" spans="1:27" ht="22.5">
      <c r="A2" s="16" t="s">
        <v>138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Row],[CTA]],Super[[#This Row],[OBJ]]),CONCATENATE(Super[[#This Row],[TIPO]],Super[[#This Row],[CTA]],Super[[#This Row],[OBJ]]))</f>
        <v>A0101</v>
      </c>
      <c r="AA2" s="121" t="s">
        <v>201</v>
      </c>
    </row>
    <row r="3" spans="1:27" ht="33.75">
      <c r="A3" s="16" t="s">
        <v>138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A02</v>
      </c>
      <c r="AA3" s="120" t="s">
        <v>131</v>
      </c>
    </row>
    <row r="4" spans="1:27" ht="33.75">
      <c r="A4" s="16" t="s">
        <v>138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Row],[CTA]],Super[[#This Row],[OBJ]]),CONCATENATE(Super[[#This Row],[TIPO]],Super[[#This Row],[CTA]],Super[[#This Row],[OBJ]]))</f>
        <v>A0302</v>
      </c>
      <c r="AA4" s="120" t="s">
        <v>199</v>
      </c>
    </row>
    <row r="5" spans="1:27" ht="56.25">
      <c r="A5" s="16" t="s">
        <v>138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Row],[CTA]],Super[[#This Row],[OBJ]]),CONCATENATE(Super[[#This Row],[TIPO]],Super[[#This Row],[CTA]],Super[[#This Row],[OBJ]]))</f>
        <v>A0303</v>
      </c>
      <c r="AA5" s="120" t="s">
        <v>200</v>
      </c>
    </row>
    <row r="6" spans="1:27" ht="22.5">
      <c r="A6" s="16" t="s">
        <v>138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A08</v>
      </c>
      <c r="AA6" s="120" t="s">
        <v>136</v>
      </c>
    </row>
    <row r="7" spans="1:27" ht="112.5">
      <c r="A7" s="16" t="s">
        <v>138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A7" s="120" t="s">
        <v>125</v>
      </c>
    </row>
    <row r="8" spans="1:27" ht="78.75">
      <c r="A8" s="16" t="s">
        <v>138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A8" s="120" t="s">
        <v>126</v>
      </c>
    </row>
    <row r="9" spans="1:27" ht="78.75">
      <c r="A9" s="16" t="s">
        <v>138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A9" s="120" t="s">
        <v>127</v>
      </c>
    </row>
    <row r="10" spans="1:27">
      <c r="A10" s="16" t="s">
        <v>138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  <c r="AA10" s="120"/>
    </row>
    <row r="11" spans="1:27">
      <c r="A11" s="16" t="s">
        <v>138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  <c r="AA11" s="120"/>
    </row>
    <row r="12" spans="1:27">
      <c r="A12" s="16" t="s">
        <v>138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  <c r="AA12" s="120"/>
    </row>
    <row r="13" spans="1:27">
      <c r="A13" s="16" t="s">
        <v>138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  <c r="AA13" s="120"/>
    </row>
    <row r="14" spans="1:27">
      <c r="A14" s="16" t="s">
        <v>138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  <c r="AA14" s="120"/>
    </row>
    <row r="15" spans="1:27">
      <c r="A15" s="16" t="s">
        <v>138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  <c r="AA15" s="120"/>
    </row>
    <row r="16" spans="1:27">
      <c r="A16" s="16" t="s">
        <v>138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  <c r="AA16" s="120"/>
    </row>
    <row r="17" spans="1:27">
      <c r="A17" s="16" t="s">
        <v>138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  <c r="AA17" s="120"/>
    </row>
    <row r="18" spans="1:27">
      <c r="A18" s="16" t="s">
        <v>138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  <c r="AA18" s="120"/>
    </row>
    <row r="19" spans="1:27">
      <c r="A19" s="16" t="s">
        <v>138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  <c r="AA19" s="120"/>
    </row>
    <row r="20" spans="1:27">
      <c r="A20" s="16" t="s">
        <v>138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  <c r="AA20" s="120"/>
    </row>
    <row r="21" spans="1:27">
      <c r="A21" s="16" t="s">
        <v>138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  <c r="AA21" s="120"/>
    </row>
    <row r="22" spans="1:27">
      <c r="A22" s="16" t="s">
        <v>138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  <c r="AA22" s="120"/>
    </row>
    <row r="23" spans="1:27">
      <c r="A23" s="16" t="s">
        <v>138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  <c r="AA23" s="120"/>
    </row>
    <row r="24" spans="1:27">
      <c r="A24" s="16" t="s">
        <v>138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  <c r="AA24" s="120"/>
    </row>
    <row r="25" spans="1:27">
      <c r="A25" s="16" t="s">
        <v>139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  <c r="AA25" s="120"/>
    </row>
    <row r="26" spans="1:27">
      <c r="A26" s="16" t="s">
        <v>139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  <c r="AA26" s="120"/>
    </row>
    <row r="27" spans="1:27">
      <c r="A27" s="16" t="s">
        <v>139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  <c r="AA27" s="120"/>
    </row>
    <row r="28" spans="1:27">
      <c r="A28" s="16" t="s">
        <v>139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  <c r="AA28" s="120"/>
    </row>
    <row r="29" spans="1:27">
      <c r="A29" s="16" t="s">
        <v>139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  <c r="AA29" s="120"/>
    </row>
    <row r="30" spans="1:27">
      <c r="A30" s="16" t="s">
        <v>139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  <c r="AA30" s="120"/>
    </row>
    <row r="31" spans="1:27">
      <c r="A31" s="16" t="s">
        <v>139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  <c r="AA31" s="120"/>
    </row>
    <row r="32" spans="1:27">
      <c r="A32" s="16" t="s">
        <v>139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  <c r="AA32" s="120"/>
    </row>
    <row r="33" spans="1:27">
      <c r="A33" s="16" t="s">
        <v>139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  <c r="AA33" s="120"/>
    </row>
    <row r="34" spans="1:27">
      <c r="A34" s="16" t="s">
        <v>139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  <c r="AA34" s="120"/>
    </row>
    <row r="35" spans="1:27">
      <c r="A35" s="16" t="s">
        <v>139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  <c r="AA35" s="120"/>
    </row>
    <row r="36" spans="1:27">
      <c r="A36" s="16" t="s">
        <v>139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  <c r="AA36" s="120"/>
    </row>
    <row r="37" spans="1:27">
      <c r="A37" s="16" t="s">
        <v>139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  <c r="AA37" s="120"/>
    </row>
    <row r="38" spans="1:27">
      <c r="A38" s="16" t="s">
        <v>139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  <c r="AA38" s="120"/>
    </row>
    <row r="39" spans="1:27">
      <c r="A39" s="16" t="s">
        <v>139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  <c r="AA39" s="120"/>
    </row>
    <row r="40" spans="1:27">
      <c r="A40" s="16" t="s">
        <v>139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  <c r="AA40" s="120"/>
    </row>
    <row r="41" spans="1:27">
      <c r="A41" s="16" t="s">
        <v>139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  <c r="AA41" s="120"/>
    </row>
    <row r="42" spans="1:27">
      <c r="A42" s="16" t="s">
        <v>139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  <c r="AA42" s="120"/>
    </row>
    <row r="43" spans="1:27">
      <c r="A43" s="16" t="s">
        <v>139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  <c r="AA43" s="120"/>
    </row>
    <row r="44" spans="1:27">
      <c r="A44" s="16" t="s">
        <v>139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  <c r="AA44" s="120"/>
    </row>
    <row r="45" spans="1:27">
      <c r="A45" s="16" t="s">
        <v>139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  <c r="AA45" s="120"/>
    </row>
    <row r="46" spans="1:27">
      <c r="A46" s="16" t="s">
        <v>139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  <c r="AA46" s="120"/>
    </row>
    <row r="47" spans="1:27">
      <c r="A47" s="16" t="s">
        <v>139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  <c r="AA47" s="120"/>
    </row>
    <row r="48" spans="1:27">
      <c r="A48" s="16" t="s">
        <v>140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  <c r="AA48" s="120"/>
    </row>
    <row r="49" spans="1:27">
      <c r="A49" s="16" t="s">
        <v>140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  <c r="AA49" s="120"/>
    </row>
    <row r="50" spans="1:27">
      <c r="A50" s="16" t="s">
        <v>140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  <c r="AA50" s="120"/>
    </row>
    <row r="51" spans="1:27">
      <c r="A51" s="16" t="s">
        <v>140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  <c r="AA51" s="120"/>
    </row>
    <row r="52" spans="1:27">
      <c r="A52" s="16" t="s">
        <v>140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  <c r="AA52" s="120"/>
    </row>
    <row r="53" spans="1:27">
      <c r="A53" s="16" t="s">
        <v>140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  <c r="AA53" s="120"/>
    </row>
    <row r="54" spans="1:27">
      <c r="A54" s="16" t="s">
        <v>140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  <c r="AA54" s="120"/>
    </row>
    <row r="55" spans="1:27">
      <c r="A55" s="16" t="s">
        <v>140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  <c r="AA55" s="120"/>
    </row>
    <row r="56" spans="1:27">
      <c r="A56" s="16" t="s">
        <v>140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  <c r="AA56" s="120"/>
    </row>
    <row r="57" spans="1:27">
      <c r="A57" s="16" t="s">
        <v>140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  <c r="AA57" s="120"/>
    </row>
    <row r="58" spans="1:27">
      <c r="A58" s="16" t="s">
        <v>140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  <c r="AA58" s="120"/>
    </row>
    <row r="59" spans="1:27">
      <c r="A59" s="16" t="s">
        <v>140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  <c r="AA59" s="120"/>
    </row>
    <row r="60" spans="1:27">
      <c r="A60" s="16" t="s">
        <v>140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  <c r="AA60" s="120"/>
    </row>
    <row r="61" spans="1:27">
      <c r="A61" s="16" t="s">
        <v>140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  <c r="AA61" s="120"/>
    </row>
    <row r="62" spans="1:27">
      <c r="A62" s="16" t="s">
        <v>140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  <c r="AA62" s="120"/>
    </row>
    <row r="63" spans="1:27">
      <c r="A63" s="16" t="s">
        <v>140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  <c r="AA63" s="120"/>
    </row>
    <row r="64" spans="1:27">
      <c r="A64" s="16" t="s">
        <v>140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  <c r="AA64" s="120"/>
    </row>
    <row r="65" spans="1:27">
      <c r="A65" s="16" t="s">
        <v>140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  <c r="AA65" s="120"/>
    </row>
    <row r="66" spans="1:27">
      <c r="A66" s="16" t="s">
        <v>140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  <c r="AA66" s="120"/>
    </row>
    <row r="67" spans="1:27">
      <c r="A67" s="16" t="s">
        <v>140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  <c r="AA67" s="120"/>
    </row>
    <row r="68" spans="1:27">
      <c r="A68" s="16" t="s">
        <v>140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  <c r="AA68" s="120"/>
    </row>
    <row r="69" spans="1:27">
      <c r="A69" s="16" t="s">
        <v>140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  <c r="AA69" s="120"/>
    </row>
    <row r="70" spans="1:27">
      <c r="A70" s="16" t="s">
        <v>140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  <c r="AA70" s="120"/>
    </row>
    <row r="71" spans="1:27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  <c r="AA71" s="120"/>
    </row>
    <row r="72" spans="1:27">
      <c r="A72" s="16" t="s">
        <v>143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  <c r="AA72" s="120"/>
    </row>
    <row r="73" spans="1:27">
      <c r="A73" s="16" t="s">
        <v>143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  <c r="AA73" s="120"/>
    </row>
    <row r="74" spans="1:27">
      <c r="A74" s="16" t="s">
        <v>143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  <c r="AA74" s="120"/>
    </row>
    <row r="75" spans="1:27">
      <c r="A75" s="16" t="s">
        <v>143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  <c r="AA75" s="120"/>
    </row>
    <row r="76" spans="1:27">
      <c r="A76" s="16" t="s">
        <v>143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  <c r="AA76" s="120"/>
    </row>
    <row r="77" spans="1:27">
      <c r="A77" s="16" t="s">
        <v>143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  <c r="AA77" s="120"/>
    </row>
    <row r="78" spans="1:27">
      <c r="A78" s="16" t="s">
        <v>143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  <c r="AA78" s="120"/>
    </row>
    <row r="79" spans="1:27">
      <c r="A79" s="16" t="s">
        <v>143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  <c r="AA79" s="120"/>
    </row>
    <row r="80" spans="1:27">
      <c r="A80" s="16" t="s">
        <v>143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  <c r="AA80" s="120"/>
    </row>
    <row r="81" spans="1:27">
      <c r="A81" s="16" t="s">
        <v>143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  <c r="AA81" s="120"/>
    </row>
    <row r="82" spans="1:27">
      <c r="A82" s="16" t="s">
        <v>143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  <c r="AA82" s="120"/>
    </row>
    <row r="83" spans="1:27">
      <c r="A83" s="16" t="s">
        <v>143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  <c r="AA83" s="120"/>
    </row>
    <row r="84" spans="1:27">
      <c r="A84" s="16" t="s">
        <v>143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  <c r="AA84" s="120"/>
    </row>
    <row r="85" spans="1:27">
      <c r="A85" s="16" t="s">
        <v>143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  <c r="AA85" s="120"/>
    </row>
    <row r="86" spans="1:27">
      <c r="A86" s="16" t="s">
        <v>143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  <c r="AA86" s="120"/>
    </row>
    <row r="87" spans="1:27">
      <c r="A87" s="16" t="s">
        <v>143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  <c r="AA87" s="120"/>
    </row>
    <row r="88" spans="1:27">
      <c r="A88" s="16" t="s">
        <v>143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  <c r="AA88" s="120"/>
    </row>
    <row r="89" spans="1:27">
      <c r="A89" s="16" t="s">
        <v>143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  <c r="AA89" s="120"/>
    </row>
    <row r="90" spans="1:27">
      <c r="A90" s="16" t="s">
        <v>143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  <c r="AA90" s="120"/>
    </row>
    <row r="91" spans="1:27">
      <c r="A91" s="16" t="s">
        <v>143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  <c r="AA91" s="120"/>
    </row>
    <row r="92" spans="1:27">
      <c r="A92" s="16" t="s">
        <v>143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  <c r="AA92" s="120"/>
    </row>
    <row r="93" spans="1:27">
      <c r="A93" s="16" t="s">
        <v>143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  <c r="AA93" s="120"/>
    </row>
    <row r="94" spans="1:27">
      <c r="A94" s="16" t="s">
        <v>144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  <c r="AA94" s="120"/>
    </row>
    <row r="95" spans="1:27">
      <c r="A95" s="16" t="s">
        <v>144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  <c r="AA95" s="120"/>
    </row>
    <row r="96" spans="1:27">
      <c r="A96" s="16" t="s">
        <v>144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  <c r="AA96" s="120"/>
    </row>
    <row r="97" spans="1:27">
      <c r="A97" s="16" t="s">
        <v>144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  <c r="AA97" s="120"/>
    </row>
    <row r="98" spans="1:27">
      <c r="A98" s="16" t="s">
        <v>144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  <c r="AA98" s="120"/>
    </row>
    <row r="99" spans="1:27">
      <c r="A99" s="16" t="s">
        <v>144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  <c r="AA99" s="120"/>
    </row>
    <row r="100" spans="1:27">
      <c r="A100" s="16" t="s">
        <v>144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  <c r="AA100" s="120"/>
    </row>
    <row r="101" spans="1:27">
      <c r="A101" s="16" t="s">
        <v>144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  <c r="AA101" s="120"/>
    </row>
    <row r="102" spans="1:27">
      <c r="A102" s="16" t="s">
        <v>144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  <c r="AA102" s="120"/>
    </row>
    <row r="103" spans="1:27">
      <c r="A103" s="16" t="s">
        <v>144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  <c r="AA103" s="120"/>
    </row>
    <row r="104" spans="1:27">
      <c r="A104" s="16" t="s">
        <v>144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  <c r="AA104" s="120"/>
    </row>
    <row r="105" spans="1:27">
      <c r="A105" s="16" t="s">
        <v>144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  <c r="AA105" s="120"/>
    </row>
    <row r="106" spans="1:27">
      <c r="A106" s="16" t="s">
        <v>144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  <c r="AA106" s="120"/>
    </row>
    <row r="107" spans="1:27">
      <c r="A107" s="16" t="s">
        <v>144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  <c r="AA107" s="120"/>
    </row>
    <row r="108" spans="1:27">
      <c r="A108" s="16" t="s">
        <v>144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  <c r="AA108" s="120"/>
    </row>
    <row r="109" spans="1:27">
      <c r="A109" s="16" t="s">
        <v>144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  <c r="AA109" s="120"/>
    </row>
    <row r="110" spans="1:27">
      <c r="A110" s="16" t="s">
        <v>144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  <c r="AA110" s="120"/>
    </row>
    <row r="111" spans="1:27">
      <c r="A111" s="16" t="s">
        <v>144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  <c r="AA111" s="120"/>
    </row>
    <row r="112" spans="1:27">
      <c r="A112" s="16" t="s">
        <v>144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  <c r="AA112" s="120"/>
    </row>
    <row r="113" spans="1:27">
      <c r="A113" s="16" t="s">
        <v>144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  <c r="AA113" s="120"/>
    </row>
    <row r="114" spans="1:27">
      <c r="A114" s="16" t="s">
        <v>144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  <c r="AA114" s="120"/>
    </row>
    <row r="115" spans="1:27">
      <c r="A115" s="16" t="s">
        <v>144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  <c r="AA115" s="120"/>
    </row>
    <row r="116" spans="1:27">
      <c r="A116" s="16" t="s">
        <v>144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  <c r="AA116" s="120"/>
    </row>
    <row r="117" spans="1:27">
      <c r="A117" s="16" t="s">
        <v>150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  <c r="AA117" s="120"/>
    </row>
    <row r="118" spans="1:27">
      <c r="A118" s="16" t="s">
        <v>150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  <c r="AA118" s="120"/>
    </row>
    <row r="119" spans="1:27">
      <c r="A119" s="16" t="s">
        <v>150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  <c r="AA119" s="120"/>
    </row>
    <row r="120" spans="1:27">
      <c r="A120" s="16" t="s">
        <v>150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  <c r="AA120" s="120"/>
    </row>
    <row r="121" spans="1:27">
      <c r="A121" s="16" t="s">
        <v>150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  <c r="AA121" s="120"/>
    </row>
    <row r="122" spans="1:27">
      <c r="A122" s="16" t="s">
        <v>150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  <c r="AA122" s="120"/>
    </row>
    <row r="123" spans="1:27">
      <c r="A123" s="16" t="s">
        <v>150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  <c r="AA123" s="120"/>
    </row>
    <row r="124" spans="1:27">
      <c r="A124" s="16" t="s">
        <v>150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  <c r="AA124" s="120"/>
    </row>
    <row r="125" spans="1:27">
      <c r="A125" s="16" t="s">
        <v>150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  <c r="AA125" s="120"/>
    </row>
    <row r="126" spans="1:27">
      <c r="A126" s="16" t="s">
        <v>150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  <c r="AA126" s="120"/>
    </row>
    <row r="127" spans="1:27">
      <c r="A127" s="16" t="s">
        <v>150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  <c r="AA127" s="120"/>
    </row>
    <row r="128" spans="1:27">
      <c r="A128" s="16" t="s">
        <v>150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  <c r="AA128" s="120"/>
    </row>
    <row r="129" spans="1:27">
      <c r="A129" s="16" t="s">
        <v>150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  <c r="AA129" s="120"/>
    </row>
    <row r="130" spans="1:27">
      <c r="A130" s="16" t="s">
        <v>150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  <c r="AA130" s="120"/>
    </row>
    <row r="131" spans="1:27">
      <c r="A131" s="16" t="s">
        <v>150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  <c r="AA131" s="120"/>
    </row>
    <row r="132" spans="1:27">
      <c r="A132" s="16" t="s">
        <v>150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  <c r="AA132" s="120"/>
    </row>
    <row r="133" spans="1:27">
      <c r="A133" s="16" t="s">
        <v>150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  <c r="AA133" s="120"/>
    </row>
    <row r="134" spans="1:27">
      <c r="A134" s="16" t="s">
        <v>150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  <c r="AA134" s="120"/>
    </row>
    <row r="135" spans="1:27">
      <c r="A135" s="16" t="s">
        <v>150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  <c r="AA135" s="120"/>
    </row>
    <row r="136" spans="1:27">
      <c r="A136" s="16" t="s">
        <v>150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  <c r="AA136" s="120"/>
    </row>
    <row r="137" spans="1:27">
      <c r="A137" s="16" t="s">
        <v>150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  <c r="AA137" s="120"/>
    </row>
    <row r="138" spans="1:27">
      <c r="A138" s="16" t="s">
        <v>150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  <c r="AA138" s="120"/>
    </row>
    <row r="139" spans="1:27">
      <c r="A139" s="16" t="s">
        <v>150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  <c r="AA139" s="120"/>
    </row>
    <row r="140" spans="1:27">
      <c r="A140" s="16" t="s">
        <v>151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  <c r="AA140" s="120"/>
    </row>
    <row r="141" spans="1:27">
      <c r="A141" s="16" t="s">
        <v>151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  <c r="AA141" s="120"/>
    </row>
    <row r="142" spans="1:27">
      <c r="A142" s="16" t="s">
        <v>151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  <c r="AA142" s="120"/>
    </row>
    <row r="143" spans="1:27">
      <c r="A143" s="16" t="s">
        <v>151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  <c r="AA143" s="120"/>
    </row>
    <row r="144" spans="1:27">
      <c r="A144" s="16" t="s">
        <v>151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  <c r="AA144" s="120"/>
    </row>
    <row r="145" spans="1:27">
      <c r="A145" s="16" t="s">
        <v>151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  <c r="AA145" s="120"/>
    </row>
    <row r="146" spans="1:27">
      <c r="A146" s="16" t="s">
        <v>151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  <c r="AA146" s="120"/>
    </row>
    <row r="147" spans="1:27">
      <c r="A147" s="16" t="s">
        <v>151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  <c r="AA147" s="120"/>
    </row>
    <row r="148" spans="1:27">
      <c r="A148" s="16" t="s">
        <v>151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  <c r="AA148" s="120"/>
    </row>
    <row r="149" spans="1:27">
      <c r="A149" s="16" t="s">
        <v>151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  <c r="AA149" s="120"/>
    </row>
    <row r="150" spans="1:27">
      <c r="A150" s="16" t="s">
        <v>151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  <c r="AA150" s="120"/>
    </row>
    <row r="151" spans="1:27">
      <c r="A151" s="16" t="s">
        <v>151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  <c r="AA151" s="120"/>
    </row>
    <row r="152" spans="1:27">
      <c r="A152" s="16" t="s">
        <v>151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  <c r="AA152" s="120"/>
    </row>
    <row r="153" spans="1:27">
      <c r="A153" s="16" t="s">
        <v>151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  <c r="AA153" s="120"/>
    </row>
    <row r="154" spans="1:27">
      <c r="A154" s="16" t="s">
        <v>151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  <c r="AA154" s="120"/>
    </row>
    <row r="155" spans="1:27">
      <c r="A155" s="16" t="s">
        <v>151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  <c r="AA155" s="120"/>
    </row>
    <row r="156" spans="1:27">
      <c r="A156" s="16" t="s">
        <v>151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  <c r="AA156" s="120"/>
    </row>
    <row r="157" spans="1:27">
      <c r="A157" s="16" t="s">
        <v>151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  <c r="AA157" s="120"/>
    </row>
    <row r="158" spans="1:27">
      <c r="A158" s="16" t="s">
        <v>151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  <c r="AA158" s="120"/>
    </row>
    <row r="159" spans="1:27">
      <c r="A159" s="16" t="s">
        <v>151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  <c r="AA159" s="120"/>
    </row>
    <row r="160" spans="1:27">
      <c r="A160" s="16" t="s">
        <v>151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  <c r="AA160" s="120"/>
    </row>
    <row r="161" spans="1:27">
      <c r="A161" s="16" t="s">
        <v>151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  <c r="AA161" s="120"/>
    </row>
    <row r="162" spans="1:27">
      <c r="A162" s="16" t="s">
        <v>151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  <c r="AA162" s="120"/>
    </row>
    <row r="163" spans="1:27">
      <c r="A163" s="16" t="s">
        <v>152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  <c r="AA163" s="120"/>
    </row>
    <row r="164" spans="1:27">
      <c r="A164" s="16" t="s">
        <v>152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  <c r="AA164" s="120"/>
    </row>
    <row r="165" spans="1:27">
      <c r="A165" s="16" t="s">
        <v>152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  <c r="AA165" s="120"/>
    </row>
    <row r="166" spans="1:27">
      <c r="A166" s="16" t="s">
        <v>152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  <c r="AA166" s="120"/>
    </row>
    <row r="167" spans="1:27">
      <c r="A167" s="16" t="s">
        <v>152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  <c r="AA167" s="120"/>
    </row>
    <row r="168" spans="1:27">
      <c r="A168" s="16" t="s">
        <v>152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  <c r="AA168" s="120"/>
    </row>
    <row r="169" spans="1:27">
      <c r="A169" s="16" t="s">
        <v>152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  <c r="AA169" s="120"/>
    </row>
    <row r="170" spans="1:27">
      <c r="A170" s="16" t="s">
        <v>152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  <c r="AA170" s="120"/>
    </row>
    <row r="171" spans="1:27">
      <c r="A171" s="16" t="s">
        <v>152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  <c r="AA171" s="120"/>
    </row>
    <row r="172" spans="1:27">
      <c r="A172" s="16" t="s">
        <v>152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  <c r="AA172" s="120"/>
    </row>
    <row r="173" spans="1:27">
      <c r="A173" s="16" t="s">
        <v>152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  <c r="AA173" s="120"/>
    </row>
    <row r="174" spans="1:27">
      <c r="A174" s="16" t="s">
        <v>152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  <c r="AA174" s="120"/>
    </row>
    <row r="175" spans="1:27">
      <c r="A175" s="16" t="s">
        <v>152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  <c r="AA175" s="120"/>
    </row>
    <row r="176" spans="1:27">
      <c r="A176" s="16" t="s">
        <v>152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  <c r="AA176" s="120"/>
    </row>
    <row r="177" spans="1:27">
      <c r="A177" s="16" t="s">
        <v>152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  <c r="AA177" s="120"/>
    </row>
    <row r="178" spans="1:27">
      <c r="A178" s="16" t="s">
        <v>152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  <c r="AA178" s="120"/>
    </row>
    <row r="179" spans="1:27">
      <c r="A179" s="16" t="s">
        <v>152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  <c r="AA179" s="120"/>
    </row>
    <row r="180" spans="1:27">
      <c r="A180" s="16" t="s">
        <v>152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  <c r="AA180" s="120"/>
    </row>
    <row r="181" spans="1:27">
      <c r="A181" s="16" t="s">
        <v>152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  <c r="AA181" s="120"/>
    </row>
    <row r="182" spans="1:27">
      <c r="A182" s="16" t="s">
        <v>152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  <c r="AA182" s="120"/>
    </row>
    <row r="183" spans="1:27">
      <c r="A183" s="16" t="s">
        <v>152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  <c r="AA183" s="120"/>
    </row>
    <row r="184" spans="1:27">
      <c r="A184" s="16" t="s">
        <v>152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  <c r="AA184" s="120"/>
    </row>
    <row r="185" spans="1:27">
      <c r="A185" s="16" t="s">
        <v>152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  <c r="AA185" s="120"/>
    </row>
    <row r="186" spans="1:27" ht="22.5">
      <c r="A186" s="16" t="s">
        <v>153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  <c r="AA186" s="120"/>
    </row>
    <row r="187" spans="1:27" ht="22.5">
      <c r="A187" s="16" t="s">
        <v>153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  <c r="AA187" s="120"/>
    </row>
    <row r="188" spans="1:27" ht="22.5">
      <c r="A188" s="16" t="s">
        <v>153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  <c r="AA188" s="120"/>
    </row>
    <row r="189" spans="1:27" ht="22.5">
      <c r="A189" s="16" t="s">
        <v>153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  <c r="AA189" s="120"/>
    </row>
    <row r="190" spans="1:27" ht="22.5">
      <c r="A190" s="16" t="s">
        <v>153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  <c r="AA190" s="120"/>
    </row>
    <row r="191" spans="1:27" ht="22.5">
      <c r="A191" s="16" t="s">
        <v>153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  <c r="AA191" s="120"/>
    </row>
    <row r="192" spans="1:27" ht="22.5">
      <c r="A192" s="16" t="s">
        <v>153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  <c r="AA192" s="120"/>
    </row>
    <row r="193" spans="1:27" ht="22.5">
      <c r="A193" s="16" t="s">
        <v>153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  <c r="AA193" s="120"/>
    </row>
    <row r="194" spans="1:27" ht="22.5">
      <c r="A194" s="16" t="s">
        <v>153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  <c r="AA194" s="120"/>
    </row>
    <row r="195" spans="1:27" ht="22.5">
      <c r="A195" s="16" t="s">
        <v>153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  <c r="AA195" s="120"/>
    </row>
    <row r="196" spans="1:27" ht="22.5">
      <c r="A196" s="16" t="s">
        <v>153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  <c r="AA196" s="120"/>
    </row>
    <row r="197" spans="1:27" ht="22.5">
      <c r="A197" s="16" t="s">
        <v>153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  <c r="AA197" s="120"/>
    </row>
    <row r="198" spans="1:27" ht="22.5">
      <c r="A198" s="16" t="s">
        <v>153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  <c r="AA198" s="120"/>
    </row>
    <row r="199" spans="1:27" ht="22.5">
      <c r="A199" s="16" t="s">
        <v>153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  <c r="AA199" s="120"/>
    </row>
    <row r="200" spans="1:27" ht="22.5">
      <c r="A200" s="16" t="s">
        <v>153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  <c r="AA200" s="120"/>
    </row>
    <row r="201" spans="1:27" ht="22.5">
      <c r="A201" s="16" t="s">
        <v>153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  <c r="AA201" s="120"/>
    </row>
    <row r="202" spans="1:27" ht="22.5">
      <c r="A202" s="16" t="s">
        <v>153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  <c r="AA202" s="120"/>
    </row>
    <row r="203" spans="1:27" ht="22.5">
      <c r="A203" s="16" t="s">
        <v>153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  <c r="AA203" s="120"/>
    </row>
    <row r="204" spans="1:27" ht="22.5">
      <c r="A204" s="16" t="s">
        <v>153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  <c r="AA204" s="120"/>
    </row>
    <row r="205" spans="1:27" ht="22.5">
      <c r="A205" s="16" t="s">
        <v>153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  <c r="AA205" s="120"/>
    </row>
    <row r="206" spans="1:27" ht="22.5">
      <c r="A206" s="16" t="s">
        <v>153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  <c r="AA206" s="120"/>
    </row>
    <row r="207" spans="1:27" ht="22.5">
      <c r="A207" s="16" t="s">
        <v>153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  <c r="AA207" s="120"/>
    </row>
    <row r="208" spans="1:27" ht="22.5">
      <c r="A208" s="16" t="s">
        <v>153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  <c r="AA208" s="120"/>
    </row>
    <row r="209" spans="1:27">
      <c r="A209" s="16" t="s">
        <v>154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  <c r="AA209" s="120"/>
    </row>
    <row r="210" spans="1:27">
      <c r="A210" s="16" t="s">
        <v>154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  <c r="AA210" s="120"/>
    </row>
    <row r="211" spans="1:27">
      <c r="A211" s="16" t="s">
        <v>154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  <c r="AA211" s="120"/>
    </row>
    <row r="212" spans="1:27">
      <c r="A212" s="16" t="s">
        <v>154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  <c r="AA212" s="120"/>
    </row>
    <row r="213" spans="1:27">
      <c r="A213" s="16" t="s">
        <v>154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  <c r="AA213" s="120"/>
    </row>
    <row r="214" spans="1:27">
      <c r="A214" s="16" t="s">
        <v>154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  <c r="AA214" s="120"/>
    </row>
    <row r="215" spans="1:27">
      <c r="A215" s="16" t="s">
        <v>154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  <c r="AA215" s="120"/>
    </row>
    <row r="216" spans="1:27">
      <c r="A216" s="16" t="s">
        <v>154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  <c r="AA216" s="120"/>
    </row>
    <row r="217" spans="1:27">
      <c r="A217" s="16" t="s">
        <v>154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  <c r="AA217" s="120"/>
    </row>
    <row r="218" spans="1:27">
      <c r="A218" s="16" t="s">
        <v>154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  <c r="AA218" s="120"/>
    </row>
    <row r="219" spans="1:27">
      <c r="A219" s="16" t="s">
        <v>154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  <c r="AA219" s="120"/>
    </row>
    <row r="220" spans="1:27">
      <c r="A220" s="16" t="s">
        <v>154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  <c r="AA220" s="120"/>
    </row>
    <row r="221" spans="1:27">
      <c r="A221" s="16" t="s">
        <v>154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  <c r="AA221" s="120"/>
    </row>
    <row r="222" spans="1:27">
      <c r="A222" s="16" t="s">
        <v>154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  <c r="AA222" s="120"/>
    </row>
    <row r="223" spans="1:27">
      <c r="A223" s="16" t="s">
        <v>154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  <c r="AA223" s="120"/>
    </row>
    <row r="224" spans="1:27">
      <c r="A224" s="16" t="s">
        <v>154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  <c r="AA224" s="120"/>
    </row>
    <row r="225" spans="1:27">
      <c r="A225" s="16" t="s">
        <v>154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  <c r="AA225" s="120"/>
    </row>
    <row r="226" spans="1:27">
      <c r="A226" s="16" t="s">
        <v>154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  <c r="AA226" s="120"/>
    </row>
    <row r="227" spans="1:27">
      <c r="A227" s="16" t="s">
        <v>154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  <c r="AA227" s="120"/>
    </row>
    <row r="228" spans="1:27">
      <c r="A228" s="16" t="s">
        <v>154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  <c r="AA228" s="120"/>
    </row>
    <row r="229" spans="1:27">
      <c r="A229" s="16" t="s">
        <v>154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  <c r="AA229" s="120"/>
    </row>
    <row r="230" spans="1:27">
      <c r="A230" s="16" t="s">
        <v>154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  <c r="AA230" s="120"/>
    </row>
    <row r="231" spans="1:27">
      <c r="A231" s="16" t="s">
        <v>154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  <c r="AA231" s="120"/>
    </row>
    <row r="232" spans="1:27" ht="22.5">
      <c r="A232" s="16" t="s">
        <v>155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  <c r="AA232" s="120"/>
    </row>
    <row r="233" spans="1:27" ht="22.5">
      <c r="A233" s="16" t="s">
        <v>155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  <c r="AA233" s="120"/>
    </row>
    <row r="234" spans="1:27" ht="22.5">
      <c r="A234" s="16" t="s">
        <v>155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  <c r="AA234" s="120"/>
    </row>
    <row r="235" spans="1:27" ht="22.5">
      <c r="A235" s="16" t="s">
        <v>155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  <c r="AA235" s="120"/>
    </row>
    <row r="236" spans="1:27" ht="22.5">
      <c r="A236" s="16" t="s">
        <v>155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  <c r="AA236" s="120"/>
    </row>
    <row r="237" spans="1:27" ht="22.5">
      <c r="A237" s="16" t="s">
        <v>155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  <c r="AA237" s="120"/>
    </row>
    <row r="238" spans="1:27" ht="22.5">
      <c r="A238" s="16" t="s">
        <v>155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  <c r="AA238" s="120"/>
    </row>
    <row r="239" spans="1:27" ht="22.5">
      <c r="A239" s="16" t="s">
        <v>155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  <c r="AA239" s="120"/>
    </row>
    <row r="240" spans="1:27" ht="22.5">
      <c r="A240" s="16" t="s">
        <v>155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  <c r="AA240" s="120"/>
    </row>
    <row r="241" spans="1:27" ht="22.5">
      <c r="A241" s="16" t="s">
        <v>155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  <c r="AA241" s="120"/>
    </row>
    <row r="242" spans="1:27" ht="22.5">
      <c r="A242" s="16" t="s">
        <v>155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  <c r="AA242" s="120"/>
    </row>
    <row r="243" spans="1:27" ht="22.5">
      <c r="A243" s="16" t="s">
        <v>155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  <c r="AA243" s="120"/>
    </row>
    <row r="244" spans="1:27" ht="22.5">
      <c r="A244" s="16" t="s">
        <v>155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  <c r="AA244" s="120"/>
    </row>
    <row r="245" spans="1:27" ht="22.5">
      <c r="A245" s="16" t="s">
        <v>155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  <c r="AA245" s="120"/>
    </row>
    <row r="246" spans="1:27" ht="22.5">
      <c r="A246" s="16" t="s">
        <v>155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  <c r="AA246" s="120"/>
    </row>
    <row r="247" spans="1:27" ht="22.5">
      <c r="A247" s="16" t="s">
        <v>155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  <c r="AA247" s="120"/>
    </row>
    <row r="248" spans="1:27" ht="22.5">
      <c r="A248" s="16" t="s">
        <v>155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  <c r="AA248" s="120"/>
    </row>
    <row r="249" spans="1:27" ht="22.5">
      <c r="A249" s="16" t="s">
        <v>155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  <c r="AA249" s="120"/>
    </row>
    <row r="250" spans="1:27" ht="22.5">
      <c r="A250" s="16" t="s">
        <v>155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  <c r="AA250" s="120"/>
    </row>
    <row r="251" spans="1:27" ht="22.5">
      <c r="A251" s="16" t="s">
        <v>155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  <c r="AA251" s="120"/>
    </row>
    <row r="252" spans="1:27" ht="22.5">
      <c r="A252" s="16" t="s">
        <v>155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  <c r="AA252" s="120"/>
    </row>
    <row r="253" spans="1:27" ht="22.5">
      <c r="A253" s="16" t="s">
        <v>155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  <c r="AA253" s="120"/>
    </row>
    <row r="254" spans="1:27" ht="22.5">
      <c r="A254" s="16" t="s">
        <v>155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  <c r="AA254" s="120"/>
    </row>
    <row r="255" spans="1:27" ht="22.5">
      <c r="A255" s="16" t="s">
        <v>156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  <c r="AA255" s="120"/>
    </row>
    <row r="256" spans="1:27" ht="22.5">
      <c r="A256" s="16" t="s">
        <v>156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  <c r="AA256" s="120"/>
    </row>
    <row r="257" spans="1:27" ht="22.5">
      <c r="A257" s="16" t="s">
        <v>156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  <c r="AA257" s="120"/>
    </row>
    <row r="258" spans="1:27" ht="22.5">
      <c r="A258" s="16" t="s">
        <v>156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  <c r="AA258" s="120"/>
    </row>
    <row r="259" spans="1:27" ht="22.5">
      <c r="A259" s="16" t="s">
        <v>156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  <c r="AA259" s="120"/>
    </row>
    <row r="260" spans="1:27" ht="22.5">
      <c r="A260" s="16" t="s">
        <v>156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  <c r="AA260" s="120"/>
    </row>
    <row r="261" spans="1:27" ht="22.5">
      <c r="A261" s="16" t="s">
        <v>156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  <c r="AA261" s="120"/>
    </row>
    <row r="262" spans="1:27" ht="22.5">
      <c r="A262" s="16" t="s">
        <v>156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  <c r="AA262" s="120"/>
    </row>
    <row r="263" spans="1:27" ht="22.5">
      <c r="A263" s="16" t="s">
        <v>156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  <c r="AA263" s="120"/>
    </row>
    <row r="264" spans="1:27" ht="22.5">
      <c r="A264" s="16" t="s">
        <v>156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  <c r="AA264" s="120"/>
    </row>
    <row r="265" spans="1:27" ht="22.5">
      <c r="A265" s="16" t="s">
        <v>156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  <c r="AA265" s="120"/>
    </row>
    <row r="266" spans="1:27" ht="22.5">
      <c r="A266" s="16" t="s">
        <v>156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  <c r="AA266" s="120"/>
    </row>
    <row r="267" spans="1:27" ht="22.5">
      <c r="A267" s="16" t="s">
        <v>156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  <c r="AA267" s="120"/>
    </row>
    <row r="268" spans="1:27" ht="22.5">
      <c r="A268" s="16" t="s">
        <v>156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  <c r="AA268" s="120"/>
    </row>
    <row r="269" spans="1:27" ht="22.5">
      <c r="A269" s="16" t="s">
        <v>156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  <c r="AA269" s="120"/>
    </row>
    <row r="270" spans="1:27" ht="22.5">
      <c r="A270" s="16" t="s">
        <v>156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  <c r="AA270" s="120"/>
    </row>
    <row r="271" spans="1:27" ht="22.5">
      <c r="A271" s="16" t="s">
        <v>156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  <c r="AA271" s="120"/>
    </row>
    <row r="272" spans="1:27" ht="22.5">
      <c r="A272" s="16" t="s">
        <v>156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  <c r="AA272" s="120"/>
    </row>
    <row r="273" spans="1:27" ht="22.5">
      <c r="A273" s="16" t="s">
        <v>156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  <c r="AA273" s="120"/>
    </row>
    <row r="274" spans="1:27" ht="22.5">
      <c r="A274" s="16" t="s">
        <v>156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  <c r="AA274" s="120"/>
    </row>
    <row r="275" spans="1:27" ht="22.5">
      <c r="A275" s="16" t="s">
        <v>156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  <c r="AA275" s="120"/>
    </row>
    <row r="276" spans="1:27" ht="22.5">
      <c r="A276" s="16" t="s">
        <v>156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  <c r="AA276" s="120"/>
    </row>
    <row r="277" spans="1:27" ht="22.5">
      <c r="A277" s="16" t="s">
        <v>156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  <c r="AA277" s="120"/>
    </row>
    <row r="278" spans="1:27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  <c r="AA278" s="120"/>
    </row>
    <row r="279" spans="1:27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  <c r="AA279" s="120"/>
    </row>
    <row r="280" spans="1:27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  <c r="AA280" s="120"/>
    </row>
    <row r="281" spans="1:27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  <c r="AA281" s="120"/>
    </row>
    <row r="282" spans="1:27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  <c r="AA282" s="120"/>
    </row>
    <row r="283" spans="1:27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  <c r="AA283" s="122"/>
    </row>
    <row r="284" spans="1:27"/>
    <row r="285" spans="1:27"/>
    <row r="286" spans="1:27"/>
    <row r="287" spans="1:27"/>
    <row r="288" spans="1:2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7" t="s">
        <v>157</v>
      </c>
      <c r="B2" s="127"/>
      <c r="C2" s="127"/>
      <c r="D2" s="127"/>
      <c r="E2" s="127"/>
      <c r="F2" s="127"/>
      <c r="G2" s="127"/>
      <c r="H2" s="127"/>
      <c r="I2" s="127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146</v>
      </c>
      <c r="D3" t="s">
        <v>29</v>
      </c>
      <c r="F3" s="78" t="s">
        <v>146</v>
      </c>
      <c r="G3" t="s">
        <v>142</v>
      </c>
      <c r="I3" t="s">
        <v>176</v>
      </c>
      <c r="K3" s="78" t="s">
        <v>146</v>
      </c>
      <c r="P3" t="s">
        <v>109</v>
      </c>
      <c r="Q3" t="s">
        <v>178</v>
      </c>
    </row>
    <row r="4" spans="1:18">
      <c r="A4" s="79" t="s">
        <v>138</v>
      </c>
      <c r="C4" t="s">
        <v>138</v>
      </c>
      <c r="D4" s="13">
        <f t="shared" ref="D4:D15" si="0">B4</f>
        <v>0</v>
      </c>
      <c r="F4" s="79" t="s">
        <v>138</v>
      </c>
      <c r="G4" s="13"/>
      <c r="H4" t="s">
        <v>138</v>
      </c>
      <c r="I4" s="13">
        <f t="shared" ref="I4:I15" si="1">G4</f>
        <v>0</v>
      </c>
      <c r="J4" s="13"/>
      <c r="K4" s="79" t="s">
        <v>138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139</v>
      </c>
      <c r="C5" t="s">
        <v>139</v>
      </c>
      <c r="D5" s="13">
        <f t="shared" si="0"/>
        <v>0</v>
      </c>
      <c r="F5" s="79" t="s">
        <v>139</v>
      </c>
      <c r="G5" s="13"/>
      <c r="H5" t="s">
        <v>139</v>
      </c>
      <c r="I5" s="13">
        <f t="shared" si="1"/>
        <v>0</v>
      </c>
      <c r="J5" s="13"/>
      <c r="K5" s="79" t="s">
        <v>139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140</v>
      </c>
      <c r="C6" t="s">
        <v>140</v>
      </c>
      <c r="D6" s="13">
        <f t="shared" si="0"/>
        <v>0</v>
      </c>
      <c r="F6" s="79" t="s">
        <v>140</v>
      </c>
      <c r="G6" s="13"/>
      <c r="H6" t="s">
        <v>140</v>
      </c>
      <c r="I6" s="13">
        <f t="shared" si="1"/>
        <v>0</v>
      </c>
      <c r="J6" s="13"/>
      <c r="K6" s="79" t="s">
        <v>140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143</v>
      </c>
      <c r="C7" t="s">
        <v>143</v>
      </c>
      <c r="D7" s="13">
        <f t="shared" si="0"/>
        <v>0</v>
      </c>
      <c r="F7" s="79" t="s">
        <v>143</v>
      </c>
      <c r="G7" s="13"/>
      <c r="H7" t="s">
        <v>143</v>
      </c>
      <c r="I7" s="13">
        <f t="shared" si="1"/>
        <v>0</v>
      </c>
      <c r="J7" s="13"/>
      <c r="K7" s="79" t="s">
        <v>143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144</v>
      </c>
      <c r="C8" t="s">
        <v>144</v>
      </c>
      <c r="D8" s="13">
        <f t="shared" si="0"/>
        <v>0</v>
      </c>
      <c r="F8" s="79" t="s">
        <v>144</v>
      </c>
      <c r="G8" s="13"/>
      <c r="H8" t="s">
        <v>144</v>
      </c>
      <c r="I8" s="13">
        <f t="shared" si="1"/>
        <v>0</v>
      </c>
      <c r="J8" s="13"/>
      <c r="K8" s="79" t="s">
        <v>144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150</v>
      </c>
      <c r="C9" t="s">
        <v>150</v>
      </c>
      <c r="D9" s="13">
        <f t="shared" si="0"/>
        <v>0</v>
      </c>
      <c r="F9" s="79" t="s">
        <v>150</v>
      </c>
      <c r="G9" s="13"/>
      <c r="H9" t="s">
        <v>150</v>
      </c>
      <c r="I9" s="13">
        <f t="shared" si="1"/>
        <v>0</v>
      </c>
      <c r="J9" s="13"/>
      <c r="K9" s="79" t="s">
        <v>150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151</v>
      </c>
      <c r="C10" t="s">
        <v>151</v>
      </c>
      <c r="D10" s="13">
        <f t="shared" si="0"/>
        <v>0</v>
      </c>
      <c r="F10" s="79" t="s">
        <v>151</v>
      </c>
      <c r="G10" s="13"/>
      <c r="H10" t="s">
        <v>151</v>
      </c>
      <c r="I10" s="13">
        <f t="shared" si="1"/>
        <v>0</v>
      </c>
      <c r="J10" s="13"/>
      <c r="K10" s="79" t="s">
        <v>151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152</v>
      </c>
      <c r="C11" t="s">
        <v>152</v>
      </c>
      <c r="D11" s="13">
        <f t="shared" si="0"/>
        <v>0</v>
      </c>
      <c r="F11" s="79" t="s">
        <v>152</v>
      </c>
      <c r="G11" s="13"/>
      <c r="H11" t="s">
        <v>152</v>
      </c>
      <c r="I11" s="13">
        <f t="shared" si="1"/>
        <v>0</v>
      </c>
      <c r="J11" s="13"/>
      <c r="K11" s="79" t="s">
        <v>152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153</v>
      </c>
      <c r="C12" t="s">
        <v>153</v>
      </c>
      <c r="D12" s="13">
        <f t="shared" si="0"/>
        <v>0</v>
      </c>
      <c r="F12" s="79" t="s">
        <v>153</v>
      </c>
      <c r="G12" s="13"/>
      <c r="H12" t="s">
        <v>153</v>
      </c>
      <c r="I12" s="13">
        <f t="shared" si="1"/>
        <v>0</v>
      </c>
      <c r="J12" s="13"/>
      <c r="K12" s="79" t="s">
        <v>153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154</v>
      </c>
      <c r="C13" t="s">
        <v>154</v>
      </c>
      <c r="D13" s="13">
        <f t="shared" si="0"/>
        <v>0</v>
      </c>
      <c r="F13" s="79" t="s">
        <v>154</v>
      </c>
      <c r="G13" s="13"/>
      <c r="H13" t="s">
        <v>154</v>
      </c>
      <c r="I13" s="13">
        <f t="shared" si="1"/>
        <v>0</v>
      </c>
      <c r="J13" s="13"/>
      <c r="K13" s="79" t="s">
        <v>154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155</v>
      </c>
      <c r="C14" t="s">
        <v>155</v>
      </c>
      <c r="D14" s="13">
        <f t="shared" si="0"/>
        <v>0</v>
      </c>
      <c r="F14" s="79" t="s">
        <v>155</v>
      </c>
      <c r="G14" s="13"/>
      <c r="H14" t="s">
        <v>155</v>
      </c>
      <c r="I14" s="13">
        <f t="shared" si="1"/>
        <v>0</v>
      </c>
      <c r="J14" s="13"/>
      <c r="K14" s="79" t="s">
        <v>155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156</v>
      </c>
      <c r="C15" t="s">
        <v>156</v>
      </c>
      <c r="D15" s="13">
        <f t="shared" si="0"/>
        <v>0</v>
      </c>
      <c r="F15" s="79" t="s">
        <v>156</v>
      </c>
      <c r="G15" s="13"/>
      <c r="H15" t="s">
        <v>156</v>
      </c>
      <c r="I15" s="13">
        <f t="shared" si="1"/>
        <v>0</v>
      </c>
      <c r="J15" s="13"/>
      <c r="K15" s="79" t="s">
        <v>156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174</v>
      </c>
      <c r="F16" s="79" t="s">
        <v>174</v>
      </c>
      <c r="G16" s="13"/>
      <c r="K16" s="79" t="s">
        <v>174</v>
      </c>
      <c r="M16" s="13"/>
    </row>
    <row r="17" spans="1:18">
      <c r="A17" s="79" t="s">
        <v>141</v>
      </c>
      <c r="F17" s="79" t="s">
        <v>141</v>
      </c>
      <c r="K17" s="79" t="s">
        <v>141</v>
      </c>
    </row>
    <row r="21" spans="1:18">
      <c r="A21" s="127" t="s">
        <v>177</v>
      </c>
      <c r="B21" s="127"/>
      <c r="C21" s="127"/>
      <c r="D21" s="127"/>
      <c r="E21" s="127"/>
      <c r="F21" s="127"/>
      <c r="G21" s="127"/>
      <c r="H21" s="127"/>
      <c r="I21" s="127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146</v>
      </c>
      <c r="F22" s="78" t="s">
        <v>146</v>
      </c>
      <c r="G22" t="s">
        <v>142</v>
      </c>
      <c r="K22" s="78" t="s">
        <v>146</v>
      </c>
      <c r="P22" t="s">
        <v>109</v>
      </c>
      <c r="Q22" t="s">
        <v>178</v>
      </c>
    </row>
    <row r="23" spans="1:18">
      <c r="A23" s="79" t="s">
        <v>138</v>
      </c>
      <c r="C23" t="str">
        <f t="shared" ref="C23:C34" si="6">A23</f>
        <v>Enero</v>
      </c>
      <c r="D23" s="13">
        <f t="shared" ref="D23:D34" si="7">B23</f>
        <v>0</v>
      </c>
      <c r="F23" s="79" t="s">
        <v>138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138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139</v>
      </c>
      <c r="C24" t="str">
        <f t="shared" si="6"/>
        <v>Febrero</v>
      </c>
      <c r="D24" s="13">
        <f t="shared" si="7"/>
        <v>0</v>
      </c>
      <c r="F24" s="79" t="s">
        <v>139</v>
      </c>
      <c r="G24" s="13"/>
      <c r="H24" t="str">
        <f t="shared" si="8"/>
        <v>Febrero</v>
      </c>
      <c r="I24" s="13">
        <f t="shared" si="9"/>
        <v>0</v>
      </c>
      <c r="K24" s="79" t="s">
        <v>139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140</v>
      </c>
      <c r="C25" t="str">
        <f t="shared" si="6"/>
        <v>Marzo</v>
      </c>
      <c r="D25" s="13">
        <f t="shared" si="7"/>
        <v>0</v>
      </c>
      <c r="F25" s="79" t="s">
        <v>140</v>
      </c>
      <c r="G25" s="13"/>
      <c r="H25" t="str">
        <f t="shared" si="8"/>
        <v>Marzo</v>
      </c>
      <c r="I25" s="13">
        <f t="shared" si="9"/>
        <v>0</v>
      </c>
      <c r="K25" s="79" t="s">
        <v>140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143</v>
      </c>
      <c r="C26" t="str">
        <f t="shared" si="6"/>
        <v>Abril</v>
      </c>
      <c r="D26" s="13">
        <f t="shared" si="7"/>
        <v>0</v>
      </c>
      <c r="F26" s="79" t="s">
        <v>143</v>
      </c>
      <c r="G26" s="13"/>
      <c r="H26" t="str">
        <f t="shared" si="8"/>
        <v>Abril</v>
      </c>
      <c r="I26" s="13">
        <f t="shared" si="9"/>
        <v>0</v>
      </c>
      <c r="K26" s="79" t="s">
        <v>143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144</v>
      </c>
      <c r="C27" t="str">
        <f t="shared" si="6"/>
        <v>Mayo</v>
      </c>
      <c r="D27" s="13">
        <f t="shared" si="7"/>
        <v>0</v>
      </c>
      <c r="F27" s="79" t="s">
        <v>144</v>
      </c>
      <c r="G27" s="13"/>
      <c r="H27" t="str">
        <f t="shared" si="8"/>
        <v>Mayo</v>
      </c>
      <c r="I27" s="13">
        <f t="shared" si="9"/>
        <v>0</v>
      </c>
      <c r="K27" s="79" t="s">
        <v>144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150</v>
      </c>
      <c r="C28" t="str">
        <f t="shared" si="6"/>
        <v>Junio</v>
      </c>
      <c r="D28" s="13">
        <f t="shared" si="7"/>
        <v>0</v>
      </c>
      <c r="F28" s="79" t="s">
        <v>150</v>
      </c>
      <c r="G28" s="13"/>
      <c r="H28" t="str">
        <f t="shared" si="8"/>
        <v>Junio</v>
      </c>
      <c r="I28" s="13">
        <f t="shared" si="9"/>
        <v>0</v>
      </c>
      <c r="K28" s="79" t="s">
        <v>150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151</v>
      </c>
      <c r="C29" t="str">
        <f t="shared" si="6"/>
        <v>Julio</v>
      </c>
      <c r="D29" s="13">
        <f t="shared" si="7"/>
        <v>0</v>
      </c>
      <c r="F29" s="79" t="s">
        <v>151</v>
      </c>
      <c r="G29" s="13"/>
      <c r="H29" t="str">
        <f t="shared" si="8"/>
        <v>Julio</v>
      </c>
      <c r="I29" s="13">
        <f t="shared" si="9"/>
        <v>0</v>
      </c>
      <c r="K29" s="79" t="s">
        <v>151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152</v>
      </c>
      <c r="C30" t="str">
        <f t="shared" si="6"/>
        <v>Agosto</v>
      </c>
      <c r="D30" s="13">
        <f t="shared" si="7"/>
        <v>0</v>
      </c>
      <c r="F30" s="79" t="s">
        <v>152</v>
      </c>
      <c r="G30" s="13"/>
      <c r="H30" t="str">
        <f t="shared" si="8"/>
        <v>Agosto</v>
      </c>
      <c r="I30" s="13">
        <f t="shared" si="9"/>
        <v>0</v>
      </c>
      <c r="K30" s="79" t="s">
        <v>152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153</v>
      </c>
      <c r="C31" t="str">
        <f t="shared" si="6"/>
        <v>Septiembre</v>
      </c>
      <c r="D31" s="13">
        <f t="shared" si="7"/>
        <v>0</v>
      </c>
      <c r="F31" s="79" t="s">
        <v>153</v>
      </c>
      <c r="G31" s="13"/>
      <c r="H31" t="str">
        <f t="shared" si="8"/>
        <v>Septiembre</v>
      </c>
      <c r="I31" s="13">
        <f t="shared" si="9"/>
        <v>0</v>
      </c>
      <c r="K31" s="79" t="s">
        <v>153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154</v>
      </c>
      <c r="C32" t="str">
        <f t="shared" si="6"/>
        <v>Octubre</v>
      </c>
      <c r="D32" s="13">
        <f t="shared" si="7"/>
        <v>0</v>
      </c>
      <c r="F32" s="79" t="s">
        <v>154</v>
      </c>
      <c r="G32" s="13"/>
      <c r="H32" t="str">
        <f t="shared" si="8"/>
        <v>Octubre</v>
      </c>
      <c r="I32" s="13">
        <f t="shared" si="9"/>
        <v>0</v>
      </c>
      <c r="K32" s="79" t="s">
        <v>154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155</v>
      </c>
      <c r="C33" t="str">
        <f t="shared" si="6"/>
        <v>Noviembre</v>
      </c>
      <c r="D33" s="13">
        <f t="shared" si="7"/>
        <v>0</v>
      </c>
      <c r="F33" s="79" t="s">
        <v>155</v>
      </c>
      <c r="G33" s="13"/>
      <c r="H33" t="str">
        <f t="shared" si="8"/>
        <v>Noviembre</v>
      </c>
      <c r="I33" s="13">
        <f t="shared" si="9"/>
        <v>0</v>
      </c>
      <c r="K33" s="79" t="s">
        <v>155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156</v>
      </c>
      <c r="C34" t="str">
        <f t="shared" si="6"/>
        <v>Diciembre</v>
      </c>
      <c r="D34" s="13">
        <f t="shared" si="7"/>
        <v>0</v>
      </c>
      <c r="F34" s="79" t="s">
        <v>156</v>
      </c>
      <c r="G34" s="13"/>
      <c r="H34" t="str">
        <f t="shared" si="8"/>
        <v>Diciembre</v>
      </c>
      <c r="I34" s="13">
        <f t="shared" si="9"/>
        <v>0</v>
      </c>
      <c r="K34" s="79" t="s">
        <v>156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174</v>
      </c>
      <c r="F35" s="79" t="s">
        <v>174</v>
      </c>
      <c r="G35" s="13"/>
      <c r="K35" s="79" t="s">
        <v>174</v>
      </c>
      <c r="M35" s="13"/>
    </row>
    <row r="36" spans="1:18">
      <c r="A36" s="79" t="s">
        <v>141</v>
      </c>
      <c r="F36" s="79" t="s">
        <v>141</v>
      </c>
      <c r="K36" s="79" t="s">
        <v>141</v>
      </c>
    </row>
    <row r="39" spans="1:18">
      <c r="B39" s="128" t="s">
        <v>170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</row>
    <row r="41" spans="1:18">
      <c r="B41" s="78" t="s">
        <v>137</v>
      </c>
      <c r="C41" t="s">
        <v>179</v>
      </c>
      <c r="G41">
        <f>D41</f>
        <v>0</v>
      </c>
      <c r="H41">
        <f>E41</f>
        <v>0</v>
      </c>
    </row>
    <row r="42" spans="1:18">
      <c r="B42" t="s">
        <v>138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139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140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143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144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150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151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152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153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154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155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156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174</v>
      </c>
      <c r="C54" s="13"/>
    </row>
    <row r="55" spans="2:8">
      <c r="B55" t="s">
        <v>141</v>
      </c>
      <c r="C55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146</v>
      </c>
    </row>
    <row r="4" spans="1:1">
      <c r="A4" s="79" t="s">
        <v>138</v>
      </c>
    </row>
    <row r="5" spans="1:1">
      <c r="A5" s="80" t="s">
        <v>175</v>
      </c>
    </row>
    <row r="6" spans="1:1">
      <c r="A6" s="79" t="s">
        <v>139</v>
      </c>
    </row>
    <row r="7" spans="1:1">
      <c r="A7" s="80" t="s">
        <v>175</v>
      </c>
    </row>
    <row r="8" spans="1:1">
      <c r="A8" s="79" t="s">
        <v>140</v>
      </c>
    </row>
    <row r="9" spans="1:1">
      <c r="A9" s="80" t="s">
        <v>175</v>
      </c>
    </row>
    <row r="10" spans="1:1">
      <c r="A10" s="79" t="s">
        <v>143</v>
      </c>
    </row>
    <row r="11" spans="1:1">
      <c r="A11" s="80" t="s">
        <v>175</v>
      </c>
    </row>
    <row r="12" spans="1:1">
      <c r="A12" s="79" t="s">
        <v>144</v>
      </c>
    </row>
    <row r="13" spans="1:1">
      <c r="A13" s="80" t="s">
        <v>175</v>
      </c>
    </row>
    <row r="14" spans="1:1">
      <c r="A14" s="79" t="s">
        <v>150</v>
      </c>
    </row>
    <row r="15" spans="1:1">
      <c r="A15" s="80" t="s">
        <v>175</v>
      </c>
    </row>
    <row r="16" spans="1:1">
      <c r="A16" s="79" t="s">
        <v>151</v>
      </c>
    </row>
    <row r="17" spans="1:1">
      <c r="A17" s="80" t="s">
        <v>175</v>
      </c>
    </row>
    <row r="18" spans="1:1">
      <c r="A18" s="79" t="s">
        <v>152</v>
      </c>
    </row>
    <row r="19" spans="1:1">
      <c r="A19" s="80" t="s">
        <v>175</v>
      </c>
    </row>
    <row r="20" spans="1:1">
      <c r="A20" s="79" t="s">
        <v>153</v>
      </c>
    </row>
    <row r="21" spans="1:1">
      <c r="A21" s="80" t="s">
        <v>175</v>
      </c>
    </row>
    <row r="22" spans="1:1">
      <c r="A22" s="79" t="s">
        <v>154</v>
      </c>
    </row>
    <row r="23" spans="1:1">
      <c r="A23" s="80" t="s">
        <v>175</v>
      </c>
    </row>
    <row r="24" spans="1:1">
      <c r="A24" s="79" t="s">
        <v>155</v>
      </c>
    </row>
    <row r="25" spans="1:1">
      <c r="A25" s="80" t="s">
        <v>175</v>
      </c>
    </row>
    <row r="26" spans="1:1">
      <c r="A26" s="79" t="s">
        <v>156</v>
      </c>
    </row>
    <row r="27" spans="1:1">
      <c r="A27" s="80" t="s">
        <v>175</v>
      </c>
    </row>
    <row r="28" spans="1:1">
      <c r="A28" s="79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157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158</v>
      </c>
      <c r="B3" s="31" t="s">
        <v>159</v>
      </c>
      <c r="C3" s="32" t="s">
        <v>138</v>
      </c>
      <c r="D3" s="32" t="s">
        <v>139</v>
      </c>
      <c r="E3" s="32" t="s">
        <v>140</v>
      </c>
      <c r="F3" s="32" t="s">
        <v>143</v>
      </c>
      <c r="G3" s="32" t="s">
        <v>144</v>
      </c>
      <c r="H3" s="33" t="s">
        <v>150</v>
      </c>
      <c r="I3" s="32" t="s">
        <v>151</v>
      </c>
      <c r="J3" s="32" t="s">
        <v>152</v>
      </c>
      <c r="K3" s="32" t="s">
        <v>153</v>
      </c>
      <c r="L3" s="32" t="s">
        <v>154</v>
      </c>
      <c r="M3" s="32" t="s">
        <v>155</v>
      </c>
      <c r="N3" s="32" t="s">
        <v>156</v>
      </c>
      <c r="O3" s="32" t="s">
        <v>138</v>
      </c>
      <c r="P3" s="32" t="s">
        <v>139</v>
      </c>
      <c r="Q3" s="32" t="s">
        <v>140</v>
      </c>
      <c r="R3" s="32" t="s">
        <v>143</v>
      </c>
      <c r="S3" s="32" t="s">
        <v>144</v>
      </c>
      <c r="T3" s="33" t="s">
        <v>150</v>
      </c>
      <c r="U3" s="32" t="s">
        <v>151</v>
      </c>
      <c r="V3" s="32" t="s">
        <v>152</v>
      </c>
      <c r="W3" s="32" t="s">
        <v>153</v>
      </c>
      <c r="X3" s="32" t="s">
        <v>154</v>
      </c>
      <c r="Y3" s="32" t="s">
        <v>155</v>
      </c>
      <c r="Z3" s="32" t="s">
        <v>156</v>
      </c>
    </row>
    <row r="4" spans="1:26" ht="15.75">
      <c r="A4" s="34" t="s">
        <v>160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161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162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163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164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165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166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167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168</v>
      </c>
      <c r="B12" s="31" t="s">
        <v>159</v>
      </c>
      <c r="C12" s="32" t="s">
        <v>138</v>
      </c>
      <c r="D12" s="32" t="s">
        <v>139</v>
      </c>
      <c r="E12" s="32" t="s">
        <v>140</v>
      </c>
      <c r="F12" s="32" t="s">
        <v>143</v>
      </c>
      <c r="G12" s="32" t="s">
        <v>144</v>
      </c>
      <c r="H12" s="33" t="s">
        <v>150</v>
      </c>
      <c r="I12" s="32" t="s">
        <v>151</v>
      </c>
      <c r="J12" s="32" t="s">
        <v>152</v>
      </c>
      <c r="K12" s="32" t="s">
        <v>153</v>
      </c>
      <c r="L12" s="32" t="s">
        <v>154</v>
      </c>
      <c r="M12" s="32" t="s">
        <v>155</v>
      </c>
      <c r="N12" s="32" t="s">
        <v>156</v>
      </c>
      <c r="O12" s="32" t="s">
        <v>138</v>
      </c>
      <c r="P12" s="32" t="s">
        <v>139</v>
      </c>
      <c r="Q12" s="32" t="s">
        <v>140</v>
      </c>
      <c r="R12" s="32" t="s">
        <v>143</v>
      </c>
      <c r="S12" s="32" t="s">
        <v>144</v>
      </c>
      <c r="T12" s="33" t="s">
        <v>150</v>
      </c>
      <c r="U12" s="32" t="s">
        <v>151</v>
      </c>
      <c r="V12" s="32" t="s">
        <v>152</v>
      </c>
      <c r="W12" s="32" t="s">
        <v>153</v>
      </c>
      <c r="X12" s="32" t="s">
        <v>154</v>
      </c>
      <c r="Y12" s="32" t="s">
        <v>155</v>
      </c>
      <c r="Z12" s="32" t="s">
        <v>156</v>
      </c>
    </row>
    <row r="13" spans="1:26" ht="15.75">
      <c r="A13" s="34" t="s">
        <v>160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161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162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163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164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165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169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167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170</v>
      </c>
      <c r="B21" s="31" t="s">
        <v>159</v>
      </c>
      <c r="C21" s="32" t="s">
        <v>138</v>
      </c>
      <c r="D21" s="32" t="s">
        <v>139</v>
      </c>
      <c r="E21" s="32" t="s">
        <v>140</v>
      </c>
      <c r="F21" s="32" t="s">
        <v>143</v>
      </c>
      <c r="G21" s="32" t="s">
        <v>144</v>
      </c>
      <c r="H21" s="33" t="s">
        <v>150</v>
      </c>
      <c r="I21" s="32" t="s">
        <v>151</v>
      </c>
      <c r="J21" s="32" t="s">
        <v>152</v>
      </c>
      <c r="K21" s="32" t="s">
        <v>153</v>
      </c>
      <c r="L21" s="32" t="s">
        <v>154</v>
      </c>
      <c r="M21" s="32" t="s">
        <v>155</v>
      </c>
      <c r="N21" s="32" t="s">
        <v>156</v>
      </c>
      <c r="O21" s="32" t="s">
        <v>138</v>
      </c>
      <c r="P21" s="32" t="s">
        <v>139</v>
      </c>
      <c r="Q21" s="32" t="s">
        <v>140</v>
      </c>
      <c r="R21" s="32" t="s">
        <v>143</v>
      </c>
      <c r="S21" s="32" t="s">
        <v>144</v>
      </c>
      <c r="T21" s="33" t="s">
        <v>150</v>
      </c>
      <c r="U21" s="32" t="s">
        <v>151</v>
      </c>
      <c r="V21" s="32" t="s">
        <v>152</v>
      </c>
      <c r="W21" s="32" t="s">
        <v>153</v>
      </c>
      <c r="X21" s="32" t="s">
        <v>154</v>
      </c>
      <c r="Y21" s="32" t="s">
        <v>155</v>
      </c>
      <c r="Z21" s="32" t="s">
        <v>156</v>
      </c>
    </row>
    <row r="22" spans="1:26" ht="15.75">
      <c r="A22" s="34" t="s">
        <v>160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161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162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163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164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165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169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167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157</v>
      </c>
      <c r="B31" s="31" t="s">
        <v>159</v>
      </c>
      <c r="C31" s="31" t="s">
        <v>138</v>
      </c>
      <c r="D31" s="31" t="s">
        <v>139</v>
      </c>
      <c r="E31" s="31" t="s">
        <v>140</v>
      </c>
      <c r="F31" s="31" t="s">
        <v>143</v>
      </c>
      <c r="G31" s="31" t="s">
        <v>144</v>
      </c>
      <c r="H31" s="31" t="s">
        <v>150</v>
      </c>
      <c r="I31" s="31" t="s">
        <v>151</v>
      </c>
      <c r="J31" s="31" t="s">
        <v>152</v>
      </c>
      <c r="K31" s="31" t="s">
        <v>153</v>
      </c>
      <c r="L31" s="31" t="s">
        <v>154</v>
      </c>
      <c r="M31" s="31" t="s">
        <v>155</v>
      </c>
      <c r="N31" s="31" t="s">
        <v>156</v>
      </c>
      <c r="O31" s="50" t="s">
        <v>138</v>
      </c>
      <c r="P31" s="50" t="s">
        <v>139</v>
      </c>
      <c r="Q31" s="50" t="s">
        <v>140</v>
      </c>
      <c r="R31" s="50" t="s">
        <v>143</v>
      </c>
      <c r="S31" s="50" t="s">
        <v>144</v>
      </c>
      <c r="T31" s="50" t="s">
        <v>150</v>
      </c>
      <c r="U31" s="50" t="s">
        <v>151</v>
      </c>
      <c r="V31" s="50" t="s">
        <v>152</v>
      </c>
      <c r="W31" s="50" t="s">
        <v>153</v>
      </c>
      <c r="X31" s="50" t="s">
        <v>154</v>
      </c>
      <c r="Y31" s="50" t="s">
        <v>155</v>
      </c>
      <c r="Z31" s="50" t="s">
        <v>156</v>
      </c>
    </row>
    <row r="32" spans="1:26" ht="15.75">
      <c r="A32" s="34" t="s">
        <v>160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161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162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163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164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165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166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167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168</v>
      </c>
      <c r="B40" s="31" t="s">
        <v>159</v>
      </c>
      <c r="C40" s="32" t="s">
        <v>138</v>
      </c>
      <c r="D40" s="32" t="s">
        <v>139</v>
      </c>
      <c r="E40" s="32" t="s">
        <v>140</v>
      </c>
      <c r="F40" s="32" t="s">
        <v>143</v>
      </c>
      <c r="G40" s="32" t="s">
        <v>144</v>
      </c>
      <c r="H40" s="32" t="s">
        <v>150</v>
      </c>
      <c r="I40" s="32" t="s">
        <v>151</v>
      </c>
      <c r="J40" s="32" t="s">
        <v>152</v>
      </c>
      <c r="K40" s="32" t="s">
        <v>153</v>
      </c>
      <c r="L40" s="32" t="s">
        <v>154</v>
      </c>
      <c r="M40" s="32" t="s">
        <v>155</v>
      </c>
      <c r="N40" s="32" t="s">
        <v>156</v>
      </c>
      <c r="O40" s="54" t="s">
        <v>138</v>
      </c>
      <c r="P40" s="54" t="s">
        <v>139</v>
      </c>
      <c r="Q40" s="54" t="s">
        <v>140</v>
      </c>
      <c r="R40" s="54" t="s">
        <v>143</v>
      </c>
      <c r="S40" s="54" t="s">
        <v>144</v>
      </c>
      <c r="T40" s="54" t="s">
        <v>150</v>
      </c>
      <c r="U40" s="54" t="s">
        <v>151</v>
      </c>
      <c r="V40" s="54" t="s">
        <v>152</v>
      </c>
      <c r="W40" s="54" t="s">
        <v>153</v>
      </c>
      <c r="X40" s="54" t="s">
        <v>154</v>
      </c>
      <c r="Y40" s="54" t="s">
        <v>155</v>
      </c>
      <c r="Z40" s="54" t="s">
        <v>156</v>
      </c>
    </row>
    <row r="41" spans="1:26" ht="15.75">
      <c r="A41" s="34" t="s">
        <v>160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161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162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163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164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165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169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167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171</v>
      </c>
      <c r="B49" s="31" t="s">
        <v>159</v>
      </c>
      <c r="C49" s="32" t="s">
        <v>138</v>
      </c>
      <c r="D49" s="32" t="s">
        <v>139</v>
      </c>
      <c r="E49" s="32" t="s">
        <v>140</v>
      </c>
      <c r="F49" s="32" t="s">
        <v>143</v>
      </c>
      <c r="G49" s="32" t="s">
        <v>144</v>
      </c>
      <c r="H49" s="32" t="s">
        <v>150</v>
      </c>
      <c r="I49" s="32" t="s">
        <v>151</v>
      </c>
      <c r="J49" s="32" t="s">
        <v>152</v>
      </c>
      <c r="K49" s="32" t="s">
        <v>153</v>
      </c>
      <c r="L49" s="32" t="s">
        <v>154</v>
      </c>
      <c r="M49" s="32" t="s">
        <v>155</v>
      </c>
      <c r="N49" s="32" t="s">
        <v>156</v>
      </c>
      <c r="O49" s="54" t="s">
        <v>138</v>
      </c>
      <c r="P49" s="54" t="s">
        <v>139</v>
      </c>
      <c r="Q49" s="54" t="s">
        <v>140</v>
      </c>
      <c r="R49" s="54" t="s">
        <v>143</v>
      </c>
      <c r="S49" s="54" t="s">
        <v>144</v>
      </c>
      <c r="T49" s="54" t="s">
        <v>150</v>
      </c>
      <c r="U49" s="54" t="s">
        <v>151</v>
      </c>
      <c r="V49" s="54" t="s">
        <v>152</v>
      </c>
      <c r="W49" s="54" t="s">
        <v>153</v>
      </c>
      <c r="X49" s="54" t="s">
        <v>154</v>
      </c>
      <c r="Y49" s="54" t="s">
        <v>155</v>
      </c>
      <c r="Z49" s="54" t="s">
        <v>156</v>
      </c>
    </row>
    <row r="50" spans="1:26" ht="15.75">
      <c r="A50" s="34" t="s">
        <v>160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161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162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163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164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165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169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167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0" t="s">
        <v>120</v>
      </c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26" ht="47.25">
      <c r="C60" s="56">
        <v>20.239999999999998</v>
      </c>
      <c r="D60" s="57" t="s">
        <v>172</v>
      </c>
      <c r="E60" s="58" t="s">
        <v>180</v>
      </c>
      <c r="F60" s="58" t="s">
        <v>181</v>
      </c>
      <c r="G60" s="59">
        <v>2023</v>
      </c>
      <c r="H60" s="58" t="s">
        <v>182</v>
      </c>
      <c r="I60" s="58" t="s">
        <v>183</v>
      </c>
      <c r="J60" s="72" t="s">
        <v>175</v>
      </c>
      <c r="K60" s="58" t="s">
        <v>184</v>
      </c>
      <c r="L60" s="58" t="s">
        <v>185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175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175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175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175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175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175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175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175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175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175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175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175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0" t="s">
        <v>173</v>
      </c>
      <c r="D74" s="131"/>
      <c r="E74" s="131"/>
      <c r="F74" s="131"/>
      <c r="G74" s="131"/>
      <c r="H74" s="131"/>
      <c r="I74" s="131"/>
      <c r="J74" s="131"/>
      <c r="K74" s="131"/>
      <c r="L74" s="131"/>
    </row>
    <row r="75" spans="3:14" ht="47.25">
      <c r="C75" s="56">
        <v>20.239999999999998</v>
      </c>
      <c r="D75" s="57" t="s">
        <v>172</v>
      </c>
      <c r="E75" s="58" t="s">
        <v>180</v>
      </c>
      <c r="F75" s="58" t="s">
        <v>181</v>
      </c>
      <c r="G75" s="59">
        <v>2023</v>
      </c>
      <c r="H75" s="58" t="s">
        <v>182</v>
      </c>
      <c r="I75" s="58" t="s">
        <v>183</v>
      </c>
      <c r="J75" s="72" t="s">
        <v>175</v>
      </c>
      <c r="K75" s="58" t="s">
        <v>184</v>
      </c>
      <c r="L75" s="58" t="s">
        <v>185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175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175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175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175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175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175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175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175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175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175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175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175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9" t="s">
        <v>170</v>
      </c>
      <c r="D90" s="129"/>
      <c r="E90" s="129"/>
      <c r="F90" s="129"/>
      <c r="G90" s="129"/>
      <c r="H90" s="129"/>
      <c r="I90" s="129"/>
    </row>
    <row r="91" spans="3:14" ht="47.25">
      <c r="C91" s="56">
        <v>20.239999999999998</v>
      </c>
      <c r="D91" s="57" t="s">
        <v>172</v>
      </c>
      <c r="E91" s="58" t="s">
        <v>180</v>
      </c>
      <c r="F91" s="58" t="s">
        <v>181</v>
      </c>
      <c r="G91" s="59">
        <v>2023</v>
      </c>
      <c r="H91" s="58" t="s">
        <v>182</v>
      </c>
      <c r="I91" s="58" t="s">
        <v>183</v>
      </c>
      <c r="J91" s="72" t="s">
        <v>175</v>
      </c>
      <c r="K91" s="58" t="s">
        <v>184</v>
      </c>
      <c r="L91" s="58" t="s">
        <v>185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175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175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175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175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175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175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175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175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175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175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175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175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2025-04-16T17:08:28Z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