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5. Mayo/"/>
    </mc:Choice>
  </mc:AlternateContent>
  <xr:revisionPtr revIDLastSave="0" documentId="14_{253600E2-663D-4F91-8FCE-1E8F715D791C}" xr6:coauthVersionLast="47" xr6:coauthVersionMax="47" xr10:uidLastSave="{00000000-0000-0000-0000-000000000000}"/>
  <workbookProtection workbookAlgorithmName="SHA-512" workbookHashValue="apVf8Y8p8APgFFnwqEVmSwjBpZg0J56lre6gFGBXwq3Xi296TSToQNBpVaPsQyQgJ8nPsuBc55LaMd+4iTRtGg==" workbookSaltValue="C5aprjB7/P10o7h/yzdvjw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76" r:id="rId8"/>
    <pivotCache cacheId="77" r:id="rId9"/>
    <pivotCache cacheId="78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D10" i="2"/>
  <c r="C10" i="2"/>
  <c r="B10" i="2"/>
  <c r="D9" i="2"/>
  <c r="C9" i="2"/>
  <c r="B9" i="2"/>
  <c r="D7" i="2"/>
  <c r="C7" i="2"/>
  <c r="B7" i="2"/>
  <c r="B16" i="2"/>
  <c r="D18" i="2"/>
  <c r="D16" i="2"/>
  <c r="D17" i="2"/>
  <c r="C17" i="2"/>
  <c r="C18" i="2"/>
  <c r="B18" i="2"/>
  <c r="C16" i="2"/>
  <c r="B17" i="2"/>
  <c r="B8" i="2" l="1"/>
  <c r="C8" i="2"/>
  <c r="F8" i="2" s="1"/>
  <c r="D8" i="2"/>
  <c r="D15" i="2"/>
  <c r="D6" i="2"/>
  <c r="D11" i="2" s="1"/>
  <c r="C6" i="2"/>
  <c r="C11" i="2" l="1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8" i="32"/>
  <c r="G43" i="32"/>
  <c r="G53" i="32"/>
  <c r="H53" i="32"/>
  <c r="G49" i="32"/>
  <c r="H51" i="32"/>
  <c r="G50" i="32"/>
  <c r="G45" i="32"/>
  <c r="G52" i="32"/>
  <c r="G46" i="32"/>
  <c r="H42" i="32"/>
  <c r="G51" i="32"/>
  <c r="H50" i="32"/>
  <c r="H43" i="32"/>
  <c r="G42" i="32"/>
  <c r="H44" i="32"/>
  <c r="H52" i="32"/>
  <c r="H46" i="32"/>
  <c r="G44" i="32"/>
  <c r="H47" i="32"/>
  <c r="H49" i="32"/>
  <c r="G48" i="32"/>
  <c r="H45" i="32"/>
  <c r="G47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0" i="11"/>
  <c r="I101" i="11"/>
  <c r="I102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2" i="11" l="1"/>
  <c r="E81" i="11"/>
  <c r="E80" i="11"/>
  <c r="I103" i="11"/>
  <c r="H86" i="11"/>
  <c r="I99" i="11"/>
  <c r="E7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1" i="11" l="1"/>
  <c r="F102" i="11"/>
  <c r="F98" i="11"/>
  <c r="F97" i="11"/>
  <c r="F92" i="11"/>
  <c r="F94" i="11"/>
  <c r="F103" i="11"/>
  <c r="F93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<sst xmlns="http://schemas.openxmlformats.org/spreadsheetml/2006/main" count="2126" uniqueCount="206">
  <si>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</si>
  <si>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</si>
  <si>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</si>
  <si>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</si>
  <si>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</si>
  <si>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</si>
  <si>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</si>
  <si>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</si>
  <si>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</si>
  <si>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</si>
  <si>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</si>
  <si>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</si>
  <si>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</si>
  <si>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</si>
  <si>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</si>
  <si>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</si>
  <si>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</si>
  <si>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</si>
  <si>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</si>
  <si>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</si>
  <si>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</si>
  <si>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</si>
  <si>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</si>
  <si>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</si>
  <si>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</si>
  <si>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</si>
  <si>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</si>
  <si>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</si>
  <si>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</si>
  <si>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</si>
  <si>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</si>
  <si>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</si>
  <si>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</si>
  <si>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</si>
  <si>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</si>
  <si>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</si>
  <si>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</si>
  <si>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</si>
  <si>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</si>
  <si>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</si>
  <si>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</si>
  <si>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</si>
  <si>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</si>
  <si>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</si>
  <si>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</si>
  <si>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</si>
  <si>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</si>
  <si>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</si>
  <si>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</si>
  <si>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</si>
  <si>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</si>
  <si>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</si>
  <si>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</si>
  <si>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</si>
  <si>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</si>
  <si>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</si>
  <si>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</si>
  <si>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</si>
  <si>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</si>
  <si>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</si>
  <si>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</si>
  <si>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</si>
  <si>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</si>
  <si>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</si>
  <si>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</si>
  <si>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</si>
  <si>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</si>
  <si>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</si>
  <si>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</si>
  <si>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</si>
  <si>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</si>
  <si>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</si>
  <si>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</si>
  <si>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</si>
  <si>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</si>
  <si>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</si>
  <si>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</si>
  <si>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</si>
  <si>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</si>
  <si>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</si>
  <si>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</si>
  <si>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</si>
  <si>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</si>
  <si>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</si>
  <si>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</si>
  <si>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</si>
  <si>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</si>
  <si>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</si>
  <si>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</si>
  <si>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</si>
  <si>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</si>
  <si>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</si>
  <si>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</si>
  <si>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</si>
  <si>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</si>
  <si>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</si>
  <si>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</si>
  <si>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</si>
  <si>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</si>
  <si>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</si>
  <si>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</si>
  <si>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</si>
  <si>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</si>
  <si>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</si>
  <si>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</si>
  <si>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</si>
  <si>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</si>
  <si>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</si>
  <si>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</si>
  <si>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</si>
  <si>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</si>
  <si>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</si>
  <si>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</si>
  <si>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</si>
  <si>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</si>
  <si>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</si>
  <si>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</si>
  <si>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</si>
  <si>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</si>
  <si>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</si>
  <si>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</si>
  <si>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</si>
  <si>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</si>
  <si>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</si>
  <si>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</si>
  <si>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</si>
  <si>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</si>
  <si>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</si>
  <si>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</si>
  <si>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</si>
  <si>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</si>
  <si>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</si>
  <si>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</si>
  <si>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</si>
  <si>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</si>
  <si>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</si>
  <si>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</si>
  <si>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</si>
  <si>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</si>
  <si>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</si>
  <si>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</si>
  <si>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</si>
  <si>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</si>
  <si>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</si>
  <si>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</si>
  <si>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</si>
  <si>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</si>
  <si>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</si>
  <si>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</si>
  <si>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</si>
  <si>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</si>
  <si>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</si>
  <si>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</si>
  <si>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</si>
  <si>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</si>
  <si>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</si>
  <si>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</si>
  <si>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</si>
  <si>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</si>
  <si>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</si>
  <si>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</si>
  <si>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</si>
  <si>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</si>
  <si>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</si>
  <si>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</si>
  <si>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</si>
  <si>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</si>
  <si>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</si>
  <si>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</si>
  <si>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</si>
  <si>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</si>
  <si>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</si>
  <si>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</si>
  <si>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</si>
  <si>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</si>
  <si>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</si>
  <si>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</si>
  <si>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</si>
  <si>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</si>
  <si>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</si>
  <si>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</si>
  <si>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</si>
  <si>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</si>
  <si>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</si>
  <si>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</si>
  <si>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</si>
  <si>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</si>
  <si>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</si>
  <si>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</si>
  <si>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</si>
  <si>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</si>
  <si>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</si>
  <si>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</si>
  <si>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</si>
  <si>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</si>
  <si>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</si>
  <si>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</si>
  <si>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</si>
  <si>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</si>
  <si>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</si>
  <si>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</si>
  <si>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>3. TRANSFORMACIÓN PRODUCTIVA, INTERNACIONALIZACIÓN Y ACCIÓN CLÍMATICA / C. MARCO REGULATORIO PARA INVESTIGAR E INNOVAR</t>
  </si>
  <si>
    <t>11. CONVERGENCIA REGIONAL / B. ENTIDADES PÚBLICAS TERRITORIALES Y NACIONALES FORTALECIDAS</t>
  </si>
  <si>
    <t>12. CONVERGENCIA REGIONAL / B. ENTIDADES PÚBLICAS TERRITORIALES Y NACIONALES FORTALECIDAS</t>
  </si>
  <si>
    <t>Columna3</t>
  </si>
  <si>
    <t xml:space="preserve">EJECUCIÓN RESERVA PRESUPUESTAL MAYO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</si>
</sst>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8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sz val="11"/>
      <name val="Calibri"/>
    </font>
    <font>
      <sz val="9"/>
      <color theme="0" tint="-4.9989318521683403E-2"/>
      <name val="Times New Roman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D3D3D3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36" fillId="0" borderId="6" xfId="0" applyFont="1" applyBorder="1"/>
    <xf numFmtId="0" fontId="36" fillId="0" borderId="3" xfId="0" applyFont="1" applyBorder="1"/>
    <xf numFmtId="0" fontId="36" fillId="0" borderId="16" xfId="0" applyFont="1" applyBorder="1"/>
    <xf numFmtId="0" fontId="37" fillId="0" borderId="17" xfId="0" applyFont="1" applyBorder="1"/>
    <xf numFmtId="168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8" fontId="13" fillId="0" borderId="6" xfId="0" applyNumberFormat="1" applyFont="1" applyBorder="1" applyAlignment="1" applyProtection="1">
      <alignment vertical="center"/>
      <protection hidden="1"/>
    </xf>
    <xf numFmtId="168" fontId="13" fillId="5" borderId="7" xfId="0" applyNumberFormat="1" applyFont="1" applyFill="1" applyBorder="1" applyAlignment="1" applyProtection="1">
      <alignment vertical="center"/>
      <protection hidden="1"/>
    </xf>
    <xf numFmtId="168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8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68" fontId="13" fillId="0" borderId="7" xfId="0" applyNumberFormat="1" applyFont="1" applyBorder="1" applyAlignment="1" applyProtection="1">
      <alignment vertical="center"/>
      <protection hidden="1"/>
    </xf>
    <xf numFmtId="168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68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8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8" fontId="21" fillId="0" borderId="0" xfId="0" applyNumberFormat="1" applyFont="1" applyProtection="1">
      <protection hidden="1"/>
    </xf>
    <xf numFmtId="168" fontId="21" fillId="0" borderId="12" xfId="0" applyNumberFormat="1" applyFont="1" applyBorder="1" applyProtection="1">
      <protection hidden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2">
    <dxf>
      <numFmt numFmtId="168" formatCode="0.0%"/>
    </dxf>
    <dxf>
      <numFmt numFmtId="13" formatCode="0%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99.441230671298" createdVersion="6" refreshedVersion="8" minRefreshableVersion="3" recordCount="281" xr:uid="{00000000-000A-0000-FFFF-FFFF02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minValue="0" maxValue="662096261.92999995"/>
    </cacheField>
    <cacheField name="ORDEN PAGO" numFmtId="0">
      <sharedItems containsString="0" containsBlank="1" containsNumber="1" minValue="0" maxValue="662096261.92999995"/>
    </cacheField>
    <cacheField name="PAGOS" numFmtId="0">
      <sharedItems containsString="0" containsBlank="1" containsNumber="1" minValue="0" maxValue="662096261.9299999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8">
        <s v="A02"/>
        <s v="A03"/>
        <s v="A06"/>
        <s v="C35023"/>
        <s v="C359911"/>
        <s v="C359912"/>
        <s v=""/>
        <s v="C35032" u="1"/>
        <s v="C35998" u="1"/>
        <s v="C35999" u="1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A2" u="1"/>
        <s v="A6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99.441231249999" createdVersion="6" refreshedVersion="8" minRefreshableVersion="3" recordCount="12" xr:uid="{00000000-000A-0000-FFFF-FFFF01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99.441231365738" createdVersion="6" refreshedVersion="8" minRefreshableVersion="3" recordCount="281" xr:uid="{00000000-000A-0000-FFFF-FFFF00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minValue="0" maxValue="662096261.92999995"/>
    </cacheField>
    <cacheField name="ORDEN PAGO" numFmtId="0">
      <sharedItems containsString="0" containsBlank="1" containsNumber="1" minValue="0" maxValue="662096261.92999995"/>
    </cacheField>
    <cacheField name="PAGOS" numFmtId="0">
      <sharedItems containsString="0" containsBlank="1" containsNumber="1" minValue="0" maxValue="662096261.9299999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5">
        <s v="A02"/>
        <s v="A03"/>
        <s v="A06"/>
        <s v="C35023"/>
        <s v="C359911"/>
        <s v="C359912"/>
        <s v=""/>
        <s v="C35032" u="1"/>
        <s v="C35998" u="1"/>
        <s v="C35999" u="1"/>
        <s v="A6" u="1"/>
        <s v="A64" u="1"/>
        <s v="A31" u="1"/>
        <s v="A3" u="1"/>
        <s v="A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591938794.45000005"/>
    <n v="590282794.45000005"/>
    <n v="590282794.45000005"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435519097"/>
    <n v="435519097"/>
    <n v="435519097"/>
    <m/>
    <m/>
    <x v="2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26482618.670000002"/>
    <n v="26482618.670000002"/>
    <n v="26482618.670000002"/>
    <m/>
    <m/>
    <x v="3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4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662096261.92999995"/>
    <n v="662096261.92999995"/>
    <n v="662096261.92999995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591938794.45000005"/>
    <n v="590282794.45000005"/>
    <n v="590282794.45000005"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435519097"/>
    <n v="435519097"/>
    <n v="435519097"/>
    <m/>
    <m/>
    <x v="2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26482618.670000002"/>
    <n v="26482618.670000002"/>
    <n v="26482618.670000002"/>
    <m/>
    <m/>
    <x v="3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4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662096261.92999995"/>
    <n v="662096261.92999995"/>
    <n v="662096261.92999995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7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6">
        <item x="6"/>
        <item m="1" x="13"/>
        <item m="1" x="12"/>
        <item m="1" x="11"/>
        <item m="1" x="7"/>
        <item m="1" x="8"/>
        <item m="1" x="9"/>
        <item m="1" x="14"/>
        <item m="1" x="10"/>
        <item x="0"/>
        <item x="1"/>
        <item x="2"/>
        <item x="3"/>
        <item x="4"/>
        <item x="5"/>
        <item t="default"/>
      </items>
    </pivotField>
  </pivotFields>
  <rowFields count="1">
    <field x="24"/>
  </rowFields>
  <rowItems count="8">
    <i>
      <x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1">
      <pivotArea outline="0" collapsedLevelsAreSubtotals="1" fieldPosition="0"/>
    </format>
    <format dxfId="4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6" cacheId="7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3">
      <pivotArea collapsedLevelsAreSubtotals="1" fieldPosition="0">
        <references count="1">
          <reference field="0" count="0"/>
        </references>
      </pivotArea>
    </format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76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4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7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12" cacheId="7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8" cacheId="7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4" cacheId="7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10" cacheId="7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7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28">
        <i x="6" s="1"/>
        <i x="0"/>
        <i x="1"/>
        <i x="2"/>
        <i x="3"/>
        <i x="4"/>
        <i x="5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28">
        <i x="0"/>
        <i x="1"/>
        <i x="2"/>
        <i x="3"/>
        <i x="4"/>
        <i x="5"/>
        <i x="6" s="1" nd="1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28">
        <i x="6" s="1"/>
        <i x="0"/>
        <i x="1"/>
        <i x="2"/>
        <i x="3"/>
        <i x="4"/>
        <i x="5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28">
        <i x="0"/>
        <i x="1"/>
        <i x="2"/>
        <i x="3"/>
        <i x="4"/>
        <i x="5"/>
        <i x="6" s="1" nd="1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28">
        <i x="6" s="1"/>
        <i x="0"/>
        <i x="1"/>
        <i x="2"/>
        <i x="3"/>
        <i x="4"/>
        <i x="5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28">
        <i x="6" s="1"/>
        <i x="0"/>
        <i x="1"/>
        <i x="2"/>
        <i x="3"/>
        <i x="4"/>
        <i x="5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A282" totalsRowShown="0" headerRowDxfId="39" headerRowBorderDxfId="38" tableBorderDxfId="37">
  <autoFilter ref="A1:AA282" xr:uid="{00000000-0009-0000-0100-000001000000}"/>
  <tableColumns count="27">
    <tableColumn id="1" xr3:uid="{00000000-0010-0000-0000-000001000000}" name="Mes" dataDxfId="36"/>
    <tableColumn id="2" xr3:uid="{00000000-0010-0000-0000-000002000000}" name="UEJ" dataDxfId="35"/>
    <tableColumn id="3" xr3:uid="{00000000-0010-0000-0000-000003000000}" name="NOMBRE UEJ" dataDxfId="34"/>
    <tableColumn id="4" xr3:uid="{00000000-0010-0000-0000-000004000000}" name="RUBRO" dataDxfId="33"/>
    <tableColumn id="5" xr3:uid="{00000000-0010-0000-0000-000005000000}" name="TIPO" dataDxfId="32"/>
    <tableColumn id="6" xr3:uid="{00000000-0010-0000-0000-000006000000}" name="CTA" dataDxfId="31"/>
    <tableColumn id="7" xr3:uid="{00000000-0010-0000-0000-000007000000}" name="SUB" dataDxfId="30"/>
    <tableColumn id="8" xr3:uid="{00000000-0010-0000-0000-000008000000}" name="OBJ" dataDxfId="29"/>
    <tableColumn id="9" xr3:uid="{00000000-0010-0000-0000-000009000000}" name="ORD" dataDxfId="28"/>
    <tableColumn id="10" xr3:uid="{00000000-0010-0000-0000-00000A000000}" name="SOR" dataDxfId="27"/>
    <tableColumn id="11" xr3:uid="{00000000-0010-0000-0000-00000B000000}" name="ITEM" dataDxfId="26"/>
    <tableColumn id="12" xr3:uid="{00000000-0010-0000-0000-00000C000000}" name="SUB2" dataDxfId="25"/>
    <tableColumn id="13" xr3:uid="{00000000-0010-0000-0000-00000D000000}" name="SUB3" dataDxfId="24"/>
    <tableColumn id="14" xr3:uid="{00000000-0010-0000-0000-00000E000000}" name="FUENTE" dataDxfId="23"/>
    <tableColumn id="15" xr3:uid="{00000000-0010-0000-0000-00000F000000}" name="REC" dataDxfId="22"/>
    <tableColumn id="16" xr3:uid="{00000000-0010-0000-0000-000010000000}" name="SIT" dataDxfId="21"/>
    <tableColumn id="17" xr3:uid="{00000000-0010-0000-0000-000011000000}" name="DESCRIPCION" dataDxfId="20"/>
    <tableColumn id="18" xr3:uid="{00000000-0010-0000-0000-000012000000}" name="VALOR MAXIMO A CONSTITUIR" dataDxfId="19"/>
    <tableColumn id="19" xr3:uid="{00000000-0010-0000-0000-000013000000}" name="VALOR CONSTITUIDO" dataDxfId="18"/>
    <tableColumn id="20" xr3:uid="{00000000-0010-0000-0000-000014000000}" name="COMPROMISO" dataDxfId="17"/>
    <tableColumn id="21" xr3:uid="{00000000-0010-0000-0000-000015000000}" name="OBLIGACION" dataDxfId="16"/>
    <tableColumn id="22" xr3:uid="{00000000-0010-0000-0000-000016000000}" name="ORDEN PAGO" dataDxfId="15"/>
    <tableColumn id="32" xr3:uid="{00000000-0010-0000-0000-000020000000}" name="PAGOS" dataDxfId="14"/>
    <tableColumn id="31" xr3:uid="{00000000-0010-0000-0000-00001F000000}" name="Columna2" dataDxfId="13"/>
    <tableColumn id="30" xr3:uid="{00000000-0010-0000-0000-00001E000000}" name="Columna1" dataDxfId="12"/>
    <tableColumn id="29" xr3:uid="{00000000-0010-0000-0000-00001D000000}" name="CM - A" dataDxfId="11">
      <calculatedColumnFormula>IF(Super[[#This Row],[TIPO]]="A",CONCATENATE(Super[[#This Row],[TIPO]],Super[[#This Row],[CTA]]),CONCATENATE(Super[[#This Row],[TIPO]],Super[[#This Row],[CTA]],Super[[#This Row],[OBJ]]))</calculatedColumnFormula>
    </tableColumn>
    <tableColumn id="23" xr3:uid="{3015E365-AF2C-4914-A640-A251C02194A2}" name="Columna3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topLeftCell="A2" zoomScale="85" zoomScaleNormal="98" zoomScaleSheetLayoutView="85" workbookViewId="0">
      <selection activeCell="A16" sqref="A16"/>
    </sheetView>
  </sheetViews>
  <sheetFormatPr baseColWidth="10" defaultRowHeight="15"/>
  <cols>
    <col min="1" max="1" width="66.44140625" style="89" customWidth="1"/>
    <col min="2" max="4" width="19.5546875" style="104" customWidth="1"/>
    <col min="5" max="5" width="23.5546875" style="104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31" t="s">
        <v>205</v>
      </c>
      <c r="B2" s="131"/>
      <c r="C2" s="131"/>
      <c r="D2" s="131"/>
      <c r="E2" s="131"/>
      <c r="F2" s="131"/>
      <c r="G2" s="131"/>
      <c r="H2" s="88"/>
      <c r="I2" s="88"/>
      <c r="J2" s="88"/>
      <c r="K2" s="88"/>
      <c r="L2" s="88"/>
      <c r="M2" s="88"/>
    </row>
    <row r="3" spans="1:13" ht="24">
      <c r="A3" s="132" t="s">
        <v>189</v>
      </c>
      <c r="B3" s="132"/>
      <c r="C3" s="132"/>
      <c r="D3" s="132"/>
      <c r="E3" s="132"/>
      <c r="F3" s="132"/>
      <c r="G3" s="132"/>
    </row>
    <row r="4" spans="1:13" ht="43.5" customHeight="1">
      <c r="A4" s="90" t="s">
        <v>107</v>
      </c>
      <c r="B4" s="91" t="s">
        <v>108</v>
      </c>
      <c r="C4" s="91" t="s">
        <v>195</v>
      </c>
      <c r="D4" s="91" t="s">
        <v>196</v>
      </c>
      <c r="E4" s="91" t="s">
        <v>197</v>
      </c>
      <c r="F4" s="91" t="s">
        <v>198</v>
      </c>
      <c r="G4" s="92" t="s">
        <v>199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36">
      <c r="A6" s="95" t="s">
        <v>190</v>
      </c>
      <c r="B6" s="107">
        <f t="shared" ref="B6:G6" si="0">+B7</f>
        <v>28644468</v>
      </c>
      <c r="C6" s="107">
        <f t="shared" si="0"/>
        <v>26482618.670000002</v>
      </c>
      <c r="D6" s="107">
        <f t="shared" si="0"/>
        <v>26482618.670000002</v>
      </c>
      <c r="E6" s="107">
        <f t="shared" si="0"/>
        <v>2161849.3299999982</v>
      </c>
      <c r="F6" s="120">
        <f t="shared" si="0"/>
        <v>0.92452820802955749</v>
      </c>
      <c r="G6" s="120">
        <f t="shared" si="0"/>
        <v>0.92452820802955749</v>
      </c>
    </row>
    <row r="7" spans="1:13" ht="28.5">
      <c r="A7" s="96" t="s">
        <v>201</v>
      </c>
      <c r="B7" s="108">
        <f>GETPIVOTDATA("Suma de COMPROMISO",CRIS!$A$2,"CM - A","C35023")</f>
        <v>28644468</v>
      </c>
      <c r="C7" s="108">
        <f>GETPIVOTDATA("Suma de OBLIGACION",CRIS!$A$2,"CM - A","C35023")</f>
        <v>26482618.670000002</v>
      </c>
      <c r="D7" s="108">
        <f>GETPIVOTDATA("Suma de ORDEN PAGO",CRIS!$A$2,"CM - A","C35023")</f>
        <v>26482618.670000002</v>
      </c>
      <c r="E7" s="109">
        <f>+B7-C7</f>
        <v>2161849.3299999982</v>
      </c>
      <c r="F7" s="121">
        <f>+C7/B7</f>
        <v>0.92452820802955749</v>
      </c>
      <c r="G7" s="122">
        <f>+D7/B7</f>
        <v>0.92452820802955749</v>
      </c>
    </row>
    <row r="8" spans="1:13" ht="36">
      <c r="A8" s="97" t="s">
        <v>112</v>
      </c>
      <c r="B8" s="107">
        <f>+B9+B10</f>
        <v>1191202765.8600001</v>
      </c>
      <c r="C8" s="107">
        <f>+C9+C10</f>
        <v>662096261.92999995</v>
      </c>
      <c r="D8" s="107">
        <f>+D9+D10</f>
        <v>662096261.92999995</v>
      </c>
      <c r="E8" s="107">
        <f>SUM(E9:E10)</f>
        <v>529106503.93000007</v>
      </c>
      <c r="F8" s="123">
        <f>+C8/B8</f>
        <v>0.55582162911785493</v>
      </c>
      <c r="G8" s="124">
        <f>+D8/B8</f>
        <v>0.55582162911785493</v>
      </c>
    </row>
    <row r="9" spans="1:13" ht="27" customHeight="1">
      <c r="A9" s="98" t="s">
        <v>202</v>
      </c>
      <c r="B9" s="108">
        <f>GETPIVOTDATA("Suma de COMPROMISO",CRIS!$A$2,"CM - A","C359911")</f>
        <v>389106500</v>
      </c>
      <c r="C9" s="108">
        <f>GETPIVOTDATA("Suma de OBLIGACION",CRIS!$A$2,"CM - A","C359911")</f>
        <v>0</v>
      </c>
      <c r="D9" s="108">
        <f>GETPIVOTDATA("Suma de ORDEN PAGO",CRIS!$A$2,"CM - A","C359911")</f>
        <v>0</v>
      </c>
      <c r="E9" s="108">
        <f>+B9-C9</f>
        <v>389106500</v>
      </c>
      <c r="F9" s="121">
        <f>+C9/B9</f>
        <v>0</v>
      </c>
      <c r="G9" s="125">
        <f>+D9/B9</f>
        <v>0</v>
      </c>
    </row>
    <row r="10" spans="1:13" ht="29.25" thickBot="1">
      <c r="A10" s="98" t="s">
        <v>203</v>
      </c>
      <c r="B10" s="108">
        <f>GETPIVOTDATA("Suma de COMPROMISO",CRIS!$A$2,"CM - A","C359912")</f>
        <v>802096265.86000001</v>
      </c>
      <c r="C10" s="108">
        <f>GETPIVOTDATA("Suma de OBLIGACION",CRIS!$A$2,"CM - A","C359912")</f>
        <v>662096261.92999995</v>
      </c>
      <c r="D10" s="108">
        <f>GETPIVOTDATA("Suma de ORDEN PAGO",CRIS!$A$2,"CM - A","C359912")</f>
        <v>662096261.92999995</v>
      </c>
      <c r="E10" s="108">
        <f>+B10-C10</f>
        <v>140000003.93000007</v>
      </c>
      <c r="F10" s="121">
        <f>+C10/B10</f>
        <v>0.82545735482274885</v>
      </c>
      <c r="G10" s="125">
        <f>+D10/B10</f>
        <v>0.82545735482274885</v>
      </c>
    </row>
    <row r="11" spans="1:13" ht="37.5" customHeight="1" thickBot="1">
      <c r="A11" s="99" t="s">
        <v>113</v>
      </c>
      <c r="B11" s="107">
        <f>+B8+B6</f>
        <v>1219847233.8600001</v>
      </c>
      <c r="C11" s="107">
        <f>++C8+C6</f>
        <v>688578880.5999999</v>
      </c>
      <c r="D11" s="107">
        <f>+D8+D6</f>
        <v>688578880.5999999</v>
      </c>
      <c r="E11" s="107">
        <f>+E6+E8</f>
        <v>531268353.26000005</v>
      </c>
      <c r="F11" s="123">
        <f>+C11/B11</f>
        <v>0.56447960161462885</v>
      </c>
      <c r="G11" s="124">
        <f>+D11/B11</f>
        <v>0.56447960161462885</v>
      </c>
    </row>
    <row r="12" spans="1:13" ht="24">
      <c r="A12" s="133" t="s">
        <v>114</v>
      </c>
      <c r="B12" s="132"/>
      <c r="C12" s="132"/>
      <c r="D12" s="132"/>
      <c r="E12" s="132"/>
      <c r="F12" s="132"/>
      <c r="G12" s="132"/>
    </row>
    <row r="13" spans="1:13" ht="31.5">
      <c r="A13" s="90" t="s">
        <v>115</v>
      </c>
      <c r="B13" s="91" t="s">
        <v>108</v>
      </c>
      <c r="C13" s="91" t="s">
        <v>195</v>
      </c>
      <c r="D13" s="91" t="s">
        <v>196</v>
      </c>
      <c r="E13" s="91" t="s">
        <v>197</v>
      </c>
      <c r="F13" s="91" t="s">
        <v>198</v>
      </c>
      <c r="G13" s="92" t="s">
        <v>199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100" t="s">
        <v>116</v>
      </c>
      <c r="B15" s="110">
        <f>SUM(B16:B18)</f>
        <v>1898187238.45</v>
      </c>
      <c r="C15" s="110">
        <f>SUM(C16:C18)</f>
        <v>1190167975.45</v>
      </c>
      <c r="D15" s="110">
        <f>SUM(D16:D18)</f>
        <v>1188511975.45</v>
      </c>
      <c r="E15" s="110">
        <f>SUM(E16:E18)</f>
        <v>708019263</v>
      </c>
      <c r="F15" s="126">
        <f t="shared" ref="F15:F19" si="1">+C15/B15</f>
        <v>0.62700241121726941</v>
      </c>
      <c r="G15" s="127">
        <f t="shared" ref="G15:G19" si="2">+D15/B15</f>
        <v>0.62612999991534113</v>
      </c>
    </row>
    <row r="16" spans="1:13" ht="23.25">
      <c r="A16" s="101" t="s">
        <v>117</v>
      </c>
      <c r="B16" s="111">
        <f>GETPIVOTDATA("Suma de COMPROMISO",CRIS!$A$2,"CM - A","A02")</f>
        <v>162710084</v>
      </c>
      <c r="C16" s="111">
        <f>GETPIVOTDATA("Suma de OBLIGACION",CRIS!$A$2,"CM - A","A02")</f>
        <v>162710084</v>
      </c>
      <c r="D16" s="111">
        <f>GETPIVOTDATA("Suma de ORDEN PAGO",CRIS!$A$2,"CM - A","A02")</f>
        <v>162710084</v>
      </c>
      <c r="E16" s="108">
        <f>+B16-C16</f>
        <v>0</v>
      </c>
      <c r="F16" s="121">
        <f t="shared" si="1"/>
        <v>1</v>
      </c>
      <c r="G16" s="125">
        <f t="shared" si="2"/>
        <v>1</v>
      </c>
    </row>
    <row r="17" spans="1:7" ht="23.25">
      <c r="A17" s="101" t="s">
        <v>118</v>
      </c>
      <c r="B17" s="111">
        <f>GETPIVOTDATA("Suma de COMPROMISO",CRIS!$A$2,"CM - A","A03")</f>
        <v>722775934.45000005</v>
      </c>
      <c r="C17" s="111">
        <f>GETPIVOTDATA("Suma de OBLIGACION",CRIS!$A$2,"CM - A","A03")</f>
        <v>591938794.45000005</v>
      </c>
      <c r="D17" s="111">
        <f>GETPIVOTDATA("Suma de ORDEN PAGO",CRIS!$A$2,"CM - A","A03")</f>
        <v>590282794.45000005</v>
      </c>
      <c r="E17" s="108">
        <f>+B17-C17</f>
        <v>130837140</v>
      </c>
      <c r="F17" s="121">
        <f t="shared" si="1"/>
        <v>0.81897966746836803</v>
      </c>
      <c r="G17" s="125">
        <f t="shared" si="2"/>
        <v>0.81668850097946144</v>
      </c>
    </row>
    <row r="18" spans="1:7" ht="24" thickBot="1">
      <c r="A18" s="101" t="s">
        <v>119</v>
      </c>
      <c r="B18" s="111">
        <f>GETPIVOTDATA("Suma de COMPROMISO",CRIS!$A$2,"CM - A","A06")</f>
        <v>1012701220</v>
      </c>
      <c r="C18" s="111">
        <f>GETPIVOTDATA("Suma de OBLIGACION",CRIS!$A$2,"CM - A","A06")</f>
        <v>435519097</v>
      </c>
      <c r="D18" s="111">
        <f>GETPIVOTDATA("Suma de ORDEN PAGO",CRIS!$A$2,"CM - A","A06")</f>
        <v>435519097</v>
      </c>
      <c r="E18" s="108">
        <f>+B18-C18</f>
        <v>577182123</v>
      </c>
      <c r="F18" s="121">
        <f t="shared" si="1"/>
        <v>0.43005685033143337</v>
      </c>
      <c r="G18" s="125">
        <f t="shared" si="2"/>
        <v>0.43005685033143337</v>
      </c>
    </row>
    <row r="19" spans="1:7" ht="21" thickBot="1">
      <c r="A19" s="102" t="s">
        <v>120</v>
      </c>
      <c r="B19" s="112">
        <f>SUM(B16:B18)</f>
        <v>1898187238.45</v>
      </c>
      <c r="C19" s="112">
        <f>SUM(C16:C18)</f>
        <v>1190167975.45</v>
      </c>
      <c r="D19" s="112">
        <f>SUM(D16:D18)</f>
        <v>1188511975.45</v>
      </c>
      <c r="E19" s="112">
        <f>SUM(E16:E18)</f>
        <v>708019263</v>
      </c>
      <c r="F19" s="128">
        <f t="shared" si="1"/>
        <v>0.62700241121726941</v>
      </c>
      <c r="G19" s="128">
        <f t="shared" si="2"/>
        <v>0.62612999991534113</v>
      </c>
    </row>
    <row r="20" spans="1:7" ht="21" thickBot="1">
      <c r="A20" s="103"/>
      <c r="B20" s="113"/>
      <c r="C20" s="113"/>
      <c r="D20" s="113"/>
      <c r="E20" s="113"/>
      <c r="F20" s="129"/>
      <c r="G20" s="130"/>
    </row>
    <row r="21" spans="1:7" ht="21" thickBot="1">
      <c r="A21" s="102" t="s">
        <v>121</v>
      </c>
      <c r="B21" s="112">
        <f>+B19+B11</f>
        <v>3118034472.3100004</v>
      </c>
      <c r="C21" s="112">
        <f>+C19+C11</f>
        <v>1878746856.05</v>
      </c>
      <c r="D21" s="112">
        <f>+D19+D11</f>
        <v>1877090856.05</v>
      </c>
      <c r="E21" s="112">
        <f>+E19+E11</f>
        <v>1239287616.26</v>
      </c>
      <c r="F21" s="128">
        <f>+C21/B21</f>
        <v>0.60254204138356671</v>
      </c>
      <c r="G21" s="128">
        <f>+D21/B21</f>
        <v>0.60201093756970381</v>
      </c>
    </row>
    <row r="22" spans="1:7">
      <c r="B22" s="114"/>
      <c r="C22" s="114"/>
      <c r="D22" s="114"/>
      <c r="E22" s="114"/>
      <c r="F22" s="115"/>
      <c r="G22" s="115"/>
    </row>
    <row r="28" spans="1:7">
      <c r="F28" s="105"/>
    </row>
    <row r="29" spans="1:7">
      <c r="F29" s="106"/>
    </row>
  </sheetData>
  <sheetProtection algorithmName="SHA-512" hashValue="TA+QmOPUUCMHCYMqnsAYVr1JjibImuj+ebAodWJMw5tKXADjSutDaVObHbxghenINnyQQ1ZwvsYjkdFSndIH4g==" saltValue="pUIAUjXUn5OW2yreBLfv7w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13" customWidth="1"/>
    <col min="3" max="3" width="15.88671875" style="13" customWidth="1"/>
    <col min="4" max="4" width="16.44140625" style="13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143</v>
      </c>
      <c r="B2" s="13" t="s">
        <v>194</v>
      </c>
      <c r="C2" s="13" t="s">
        <v>139</v>
      </c>
      <c r="D2" s="13" t="s">
        <v>188</v>
      </c>
    </row>
    <row r="3" spans="1:4">
      <c r="A3" s="79"/>
    </row>
    <row r="4" spans="1:4">
      <c r="A4" s="79" t="s">
        <v>128</v>
      </c>
      <c r="B4" s="13">
        <v>162710084</v>
      </c>
      <c r="C4" s="13">
        <v>162710084</v>
      </c>
      <c r="D4" s="13">
        <v>162710084</v>
      </c>
    </row>
    <row r="5" spans="1:4">
      <c r="A5" s="79" t="s">
        <v>129</v>
      </c>
      <c r="B5" s="13">
        <v>722775934.45000005</v>
      </c>
      <c r="C5" s="13">
        <v>591938794.45000005</v>
      </c>
      <c r="D5" s="13">
        <v>590282794.45000005</v>
      </c>
    </row>
    <row r="6" spans="1:4">
      <c r="A6" s="79" t="s">
        <v>130</v>
      </c>
      <c r="B6" s="13">
        <v>1012701220</v>
      </c>
      <c r="C6" s="13">
        <v>435519097</v>
      </c>
      <c r="D6" s="13">
        <v>435519097</v>
      </c>
    </row>
    <row r="7" spans="1:4">
      <c r="A7" s="79" t="s">
        <v>122</v>
      </c>
      <c r="B7" s="13">
        <v>28644468</v>
      </c>
      <c r="C7" s="13">
        <v>26482618.670000002</v>
      </c>
      <c r="D7" s="13">
        <v>26482618.670000002</v>
      </c>
    </row>
    <row r="8" spans="1:4">
      <c r="A8" s="79" t="s">
        <v>123</v>
      </c>
      <c r="B8" s="13">
        <v>389106500</v>
      </c>
      <c r="C8" s="13">
        <v>0</v>
      </c>
      <c r="D8" s="13">
        <v>0</v>
      </c>
    </row>
    <row r="9" spans="1:4">
      <c r="A9" s="79" t="s">
        <v>124</v>
      </c>
      <c r="B9" s="13">
        <v>802096265.86000001</v>
      </c>
      <c r="C9" s="13">
        <v>662096261.92999995</v>
      </c>
      <c r="D9" s="13">
        <v>662096261.92999995</v>
      </c>
    </row>
    <row r="10" spans="1:4">
      <c r="A10" s="79" t="s">
        <v>138</v>
      </c>
      <c r="B10" s="13">
        <v>3118034472.3099999</v>
      </c>
      <c r="C10" s="13">
        <v>1878746856.0500002</v>
      </c>
      <c r="D10" s="13">
        <v>1877090856.0500002</v>
      </c>
    </row>
    <row r="11" spans="1:4">
      <c r="B11"/>
      <c r="C11"/>
      <c r="D11"/>
    </row>
    <row r="12" spans="1:4">
      <c r="A12" s="79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48576"/>
  <sheetViews>
    <sheetView zoomScale="80" zoomScaleNormal="80" workbookViewId="0">
      <pane ySplit="1" topLeftCell="A2" activePane="bottomLeft" state="frozen"/>
      <selection activeCell="B1" sqref="B1"/>
      <selection pane="bottomLeft" activeCell="Q15" sqref="Q15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7.21875" customWidth="1"/>
  </cols>
  <sheetData>
    <row r="1" spans="1:27" ht="47.25">
      <c r="A1" s="22" t="s">
        <v>134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182</v>
      </c>
      <c r="H1" s="22" t="s">
        <v>12</v>
      </c>
      <c r="I1" s="22" t="s">
        <v>13</v>
      </c>
      <c r="J1" s="22" t="s">
        <v>183</v>
      </c>
      <c r="K1" s="22" t="s">
        <v>15</v>
      </c>
      <c r="L1" s="22" t="s">
        <v>186</v>
      </c>
      <c r="M1" s="22" t="s">
        <v>187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184</v>
      </c>
      <c r="S1" s="22" t="s">
        <v>185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145</v>
      </c>
      <c r="Y1" s="22" t="s">
        <v>144</v>
      </c>
      <c r="Z1" s="15" t="s">
        <v>142</v>
      </c>
      <c r="AA1" s="119" t="s">
        <v>204</v>
      </c>
    </row>
    <row r="2" spans="1:27">
      <c r="A2" s="16" t="s">
        <v>135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162710084</v>
      </c>
      <c r="U2" s="85">
        <v>162710084</v>
      </c>
      <c r="V2" s="84">
        <v>162710084</v>
      </c>
      <c r="W2" s="84">
        <v>162710084</v>
      </c>
      <c r="X2" s="19"/>
      <c r="Y2" s="19"/>
      <c r="Z2" t="str">
        <f>IF(Super[[#This Row],[TIPO]]="A",CONCATENATE(Super[[#This Row],[TIPO]],Super[[#This Row],[CTA]]),CONCATENATE(Super[[#This Row],[TIPO]],Super[[#This Row],[CTA]],Super[[#This Row],[OBJ]]))</f>
        <v>A02</v>
      </c>
      <c r="AA2" s="117" t="s">
        <v>128</v>
      </c>
    </row>
    <row r="3" spans="1:27">
      <c r="A3" s="16" t="s">
        <v>135</v>
      </c>
      <c r="B3" s="81" t="s">
        <v>33</v>
      </c>
      <c r="C3" s="82" t="s">
        <v>34</v>
      </c>
      <c r="D3" s="83" t="s">
        <v>191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200</v>
      </c>
      <c r="J3" s="81"/>
      <c r="K3" s="81"/>
      <c r="L3" s="81"/>
      <c r="M3" s="81"/>
      <c r="N3" s="81" t="s">
        <v>192</v>
      </c>
      <c r="O3" s="81" t="s">
        <v>78</v>
      </c>
      <c r="P3" s="81" t="s">
        <v>40</v>
      </c>
      <c r="Q3" s="82" t="s">
        <v>193</v>
      </c>
      <c r="R3" s="84" t="s">
        <v>1</v>
      </c>
      <c r="S3" s="84" t="s">
        <v>1</v>
      </c>
      <c r="T3" s="84">
        <v>680772230.45000005</v>
      </c>
      <c r="U3" s="85">
        <v>625378943.45000005</v>
      </c>
      <c r="V3" s="84">
        <v>591938794.45000005</v>
      </c>
      <c r="W3" s="84">
        <v>591938794.45000005</v>
      </c>
      <c r="X3" s="19"/>
      <c r="Y3" s="19"/>
      <c r="Z3" t="str">
        <f>IF(Super[[#This Row],[TIPO]]="A",CONCATENATE(Super[[#This Row],[TIPO]],Super[[#This Row],[CTA]]),CONCATENATE(Super[[#This Row],[TIPO]],Super[[#This Row],[CTA]],Super[[#This Row],[OBJ]]))</f>
        <v>A03</v>
      </c>
      <c r="AA3" s="116" t="s">
        <v>129</v>
      </c>
    </row>
    <row r="4" spans="1:27">
      <c r="A4" s="16" t="s">
        <v>135</v>
      </c>
      <c r="B4" s="81" t="s">
        <v>33</v>
      </c>
      <c r="C4" s="82" t="s">
        <v>34</v>
      </c>
      <c r="D4" s="83" t="s">
        <v>80</v>
      </c>
      <c r="E4" s="81" t="s">
        <v>36</v>
      </c>
      <c r="F4" s="81" t="s">
        <v>46</v>
      </c>
      <c r="G4" s="81" t="s">
        <v>81</v>
      </c>
      <c r="H4" s="81" t="s">
        <v>46</v>
      </c>
      <c r="I4" s="81" t="s">
        <v>82</v>
      </c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83</v>
      </c>
      <c r="R4" s="84" t="s">
        <v>1</v>
      </c>
      <c r="S4" s="84" t="s">
        <v>1</v>
      </c>
      <c r="T4" s="84">
        <v>42003704</v>
      </c>
      <c r="U4" s="85">
        <v>17000000</v>
      </c>
      <c r="V4" s="84">
        <v>17000000</v>
      </c>
      <c r="W4" s="84">
        <v>17000000</v>
      </c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  <c r="AA4" s="116" t="s">
        <v>129</v>
      </c>
    </row>
    <row r="5" spans="1:27">
      <c r="A5" s="16" t="s">
        <v>135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1012701220</v>
      </c>
      <c r="U5" s="85">
        <v>712899376</v>
      </c>
      <c r="V5" s="84">
        <v>712899376</v>
      </c>
      <c r="W5" s="84">
        <v>712899376</v>
      </c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A06</v>
      </c>
      <c r="AA5" s="116" t="s">
        <v>130</v>
      </c>
    </row>
    <row r="6" spans="1:27">
      <c r="A6" s="16" t="s">
        <v>135</v>
      </c>
      <c r="B6" s="81" t="s">
        <v>33</v>
      </c>
      <c r="C6" s="82" t="s">
        <v>34</v>
      </c>
      <c r="D6" s="83" t="s">
        <v>94</v>
      </c>
      <c r="E6" s="81" t="s">
        <v>95</v>
      </c>
      <c r="F6" s="81" t="s">
        <v>96</v>
      </c>
      <c r="G6" s="81" t="s">
        <v>97</v>
      </c>
      <c r="H6" s="81" t="s">
        <v>98</v>
      </c>
      <c r="I6" s="81" t="s">
        <v>99</v>
      </c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100</v>
      </c>
      <c r="R6" s="84" t="s">
        <v>1</v>
      </c>
      <c r="S6" s="84" t="s">
        <v>1</v>
      </c>
      <c r="T6" s="84">
        <v>28644468</v>
      </c>
      <c r="U6" s="85">
        <v>26482618.670000002</v>
      </c>
      <c r="V6" s="84">
        <v>26482618.670000002</v>
      </c>
      <c r="W6" s="84">
        <v>26482618.670000002</v>
      </c>
      <c r="X6" s="19"/>
      <c r="Y6" s="19"/>
      <c r="Z6" t="str">
        <f>IF(Super[[#This Row],[TIPO]]="A",CONCATENATE(Super[[#This Row],[TIPO]],Super[[#This Row],[CTA]]),CONCATENATE(Super[[#This Row],[TIPO]],Super[[#This Row],[CTA]],Super[[#This Row],[OBJ]]))</f>
        <v>C35023</v>
      </c>
      <c r="AA6" s="116" t="s">
        <v>122</v>
      </c>
    </row>
    <row r="7" spans="1:27">
      <c r="A7" s="16" t="s">
        <v>135</v>
      </c>
      <c r="B7" s="81" t="s">
        <v>33</v>
      </c>
      <c r="C7" s="82" t="s">
        <v>34</v>
      </c>
      <c r="D7" s="83" t="s">
        <v>101</v>
      </c>
      <c r="E7" s="81" t="s">
        <v>95</v>
      </c>
      <c r="F7" s="81" t="s">
        <v>102</v>
      </c>
      <c r="G7" s="81" t="s">
        <v>97</v>
      </c>
      <c r="H7" s="81" t="s">
        <v>81</v>
      </c>
      <c r="I7" s="81" t="s">
        <v>103</v>
      </c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104</v>
      </c>
      <c r="R7" s="84" t="s">
        <v>1</v>
      </c>
      <c r="S7" s="84" t="s">
        <v>1</v>
      </c>
      <c r="T7" s="84">
        <v>389106500</v>
      </c>
      <c r="U7" s="85">
        <v>389106500</v>
      </c>
      <c r="V7" s="84">
        <v>389106500</v>
      </c>
      <c r="W7" s="84">
        <v>389106500</v>
      </c>
      <c r="X7" s="19"/>
      <c r="Y7" s="19"/>
      <c r="Z7" t="str">
        <f>IF(Super[[#This Row],[TIPO]]="A",CONCATENATE(Super[[#This Row],[TIPO]],Super[[#This Row],[CTA]]),CONCATENATE(Super[[#This Row],[TIPO]],Super[[#This Row],[CTA]],Super[[#This Row],[OBJ]]))</f>
        <v>C359911</v>
      </c>
      <c r="AA7" s="116" t="s">
        <v>123</v>
      </c>
    </row>
    <row r="8" spans="1:27" ht="22.5">
      <c r="A8" s="16" t="s">
        <v>135</v>
      </c>
      <c r="B8" s="17" t="s">
        <v>33</v>
      </c>
      <c r="C8" s="16" t="s">
        <v>34</v>
      </c>
      <c r="D8" s="18" t="s">
        <v>105</v>
      </c>
      <c r="E8" s="17" t="s">
        <v>95</v>
      </c>
      <c r="F8" s="17" t="s">
        <v>102</v>
      </c>
      <c r="G8" s="17" t="s">
        <v>97</v>
      </c>
      <c r="H8" s="17" t="s">
        <v>106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104</v>
      </c>
      <c r="R8" s="19" t="s">
        <v>1</v>
      </c>
      <c r="S8" s="19" t="s">
        <v>1</v>
      </c>
      <c r="T8" s="19">
        <v>802096265.86000001</v>
      </c>
      <c r="U8" s="19">
        <v>776293926.92999995</v>
      </c>
      <c r="V8" s="19">
        <v>776293926.92999995</v>
      </c>
      <c r="W8" s="19">
        <v>776293926.92999995</v>
      </c>
      <c r="X8" s="19"/>
      <c r="Y8" s="19"/>
      <c r="Z8" t="str">
        <f>IF(Super[[#This Row],[TIPO]]="A",CONCATENATE(Super[[#This Row],[TIPO]],Super[[#This Row],[CTA]]),CONCATENATE(Super[[#This Row],[TIPO]],Super[[#This Row],[CTA]],Super[[#This Row],[OBJ]]))</f>
        <v>C359912</v>
      </c>
      <c r="AA8" s="116" t="s">
        <v>124</v>
      </c>
    </row>
    <row r="9" spans="1:27">
      <c r="A9" s="16" t="s">
        <v>135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Row],[CTA]]),CONCATENATE(Super[[#This Row],[TIPO]],Super[[#This Row],[CTA]],Super[[#This Row],[OBJ]]))</f>
        <v/>
      </c>
      <c r="AA9" s="116"/>
    </row>
    <row r="10" spans="1:27">
      <c r="A10" s="16" t="s">
        <v>135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Row],[CTA]]),CONCATENATE(Super[[#This Row],[TIPO]],Super[[#This Row],[CTA]],Super[[#This Row],[OBJ]]))</f>
        <v/>
      </c>
      <c r="AA10" s="116"/>
    </row>
    <row r="11" spans="1:27">
      <c r="A11" s="16" t="s">
        <v>135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Row],[CTA]]),CONCATENATE(Super[[#This Row],[TIPO]],Super[[#This Row],[CTA]],Super[[#This Row],[OBJ]]))</f>
        <v/>
      </c>
      <c r="AA11" s="116"/>
    </row>
    <row r="12" spans="1:27">
      <c r="A12" s="16" t="s">
        <v>135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Row],[CTA]]),CONCATENATE(Super[[#This Row],[TIPO]],Super[[#This Row],[CTA]],Super[[#This Row],[OBJ]]))</f>
        <v/>
      </c>
      <c r="AA12" s="116"/>
    </row>
    <row r="13" spans="1:27">
      <c r="A13" s="16" t="s">
        <v>135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Row],[CTA]]),CONCATENATE(Super[[#This Row],[TIPO]],Super[[#This Row],[CTA]],Super[[#This Row],[OBJ]]))</f>
        <v/>
      </c>
      <c r="AA13" s="116"/>
    </row>
    <row r="14" spans="1:27">
      <c r="A14" s="16" t="s">
        <v>135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Row],[CTA]]),CONCATENATE(Super[[#This Row],[TIPO]],Super[[#This Row],[CTA]],Super[[#This Row],[OBJ]]))</f>
        <v/>
      </c>
      <c r="AA14" s="116"/>
    </row>
    <row r="15" spans="1:27">
      <c r="A15" s="16" t="s">
        <v>135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Row],[CTA]]),CONCATENATE(Super[[#This Row],[TIPO]],Super[[#This Row],[CTA]],Super[[#This Row],[OBJ]]))</f>
        <v/>
      </c>
      <c r="AA15" s="116"/>
    </row>
    <row r="16" spans="1:27">
      <c r="A16" s="16" t="s">
        <v>135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Row],[CTA]]),CONCATENATE(Super[[#This Row],[TIPO]],Super[[#This Row],[CTA]],Super[[#This Row],[OBJ]]))</f>
        <v/>
      </c>
      <c r="AA16" s="116"/>
    </row>
    <row r="17" spans="1:27">
      <c r="A17" s="16" t="s">
        <v>135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Row],[CTA]]),CONCATENATE(Super[[#This Row],[TIPO]],Super[[#This Row],[CTA]],Super[[#This Row],[OBJ]]))</f>
        <v/>
      </c>
      <c r="AA17" s="116"/>
    </row>
    <row r="18" spans="1:27">
      <c r="A18" s="16" t="s">
        <v>135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Row],[CTA]]),CONCATENATE(Super[[#This Row],[TIPO]],Super[[#This Row],[CTA]],Super[[#This Row],[OBJ]]))</f>
        <v/>
      </c>
      <c r="AA18" s="116"/>
    </row>
    <row r="19" spans="1:27">
      <c r="A19" s="16" t="s">
        <v>135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Row],[CTA]]),CONCATENATE(Super[[#This Row],[TIPO]],Super[[#This Row],[CTA]],Super[[#This Row],[OBJ]]))</f>
        <v/>
      </c>
      <c r="AA19" s="116"/>
    </row>
    <row r="20" spans="1:27">
      <c r="A20" s="16" t="s">
        <v>135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Row],[CTA]]),CONCATENATE(Super[[#This Row],[TIPO]],Super[[#This Row],[CTA]],Super[[#This Row],[OBJ]]))</f>
        <v/>
      </c>
      <c r="AA20" s="116"/>
    </row>
    <row r="21" spans="1:27">
      <c r="A21" s="16" t="s">
        <v>135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Row],[CTA]]),CONCATENATE(Super[[#This Row],[TIPO]],Super[[#This Row],[CTA]],Super[[#This Row],[OBJ]]))</f>
        <v/>
      </c>
      <c r="AA21" s="116"/>
    </row>
    <row r="22" spans="1:27">
      <c r="A22" s="16" t="s">
        <v>135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Row],[CTA]]),CONCATENATE(Super[[#This Row],[TIPO]],Super[[#This Row],[CTA]],Super[[#This Row],[OBJ]]))</f>
        <v/>
      </c>
      <c r="AA22" s="116"/>
    </row>
    <row r="23" spans="1:27">
      <c r="A23" s="16" t="s">
        <v>135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Row],[CTA]]),CONCATENATE(Super[[#This Row],[TIPO]],Super[[#This Row],[CTA]],Super[[#This Row],[OBJ]]))</f>
        <v/>
      </c>
      <c r="AA23" s="116"/>
    </row>
    <row r="24" spans="1:27">
      <c r="A24" s="16" t="s">
        <v>136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Row],[CTA]]),CONCATENATE(Super[[#This Row],[TIPO]],Super[[#This Row],[CTA]],Super[[#This Row],[OBJ]]))</f>
        <v/>
      </c>
      <c r="AA24" s="116"/>
    </row>
    <row r="25" spans="1:27">
      <c r="A25" s="16" t="s">
        <v>136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Row],[CTA]]),CONCATENATE(Super[[#This Row],[TIPO]],Super[[#This Row],[CTA]],Super[[#This Row],[OBJ]]))</f>
        <v/>
      </c>
      <c r="AA25" s="116"/>
    </row>
    <row r="26" spans="1:27">
      <c r="A26" s="16" t="s">
        <v>136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Row],[CTA]]),CONCATENATE(Super[[#This Row],[TIPO]],Super[[#This Row],[CTA]],Super[[#This Row],[OBJ]]))</f>
        <v/>
      </c>
      <c r="AA26" s="116"/>
    </row>
    <row r="27" spans="1:27">
      <c r="A27" s="16" t="s">
        <v>136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Row],[CTA]]),CONCATENATE(Super[[#This Row],[TIPO]],Super[[#This Row],[CTA]],Super[[#This Row],[OBJ]]))</f>
        <v/>
      </c>
      <c r="AA27" s="116"/>
    </row>
    <row r="28" spans="1:27">
      <c r="A28" s="16" t="s">
        <v>136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Row],[CTA]]),CONCATENATE(Super[[#This Row],[TIPO]],Super[[#This Row],[CTA]],Super[[#This Row],[OBJ]]))</f>
        <v/>
      </c>
      <c r="AA28" s="116"/>
    </row>
    <row r="29" spans="1:27">
      <c r="A29" s="16" t="s">
        <v>136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Row],[CTA]]),CONCATENATE(Super[[#This Row],[TIPO]],Super[[#This Row],[CTA]],Super[[#This Row],[OBJ]]))</f>
        <v/>
      </c>
      <c r="AA29" s="116"/>
    </row>
    <row r="30" spans="1:27">
      <c r="A30" s="16" t="s">
        <v>136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Row],[CTA]]),CONCATENATE(Super[[#This Row],[TIPO]],Super[[#This Row],[CTA]],Super[[#This Row],[OBJ]]))</f>
        <v/>
      </c>
      <c r="AA30" s="116"/>
    </row>
    <row r="31" spans="1:27">
      <c r="A31" s="16" t="s">
        <v>136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Row],[CTA]]),CONCATENATE(Super[[#This Row],[TIPO]],Super[[#This Row],[CTA]],Super[[#This Row],[OBJ]]))</f>
        <v/>
      </c>
      <c r="AA31" s="116"/>
    </row>
    <row r="32" spans="1:27">
      <c r="A32" s="16" t="s">
        <v>136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Row],[CTA]]),CONCATENATE(Super[[#This Row],[TIPO]],Super[[#This Row],[CTA]],Super[[#This Row],[OBJ]]))</f>
        <v/>
      </c>
      <c r="AA32" s="116"/>
    </row>
    <row r="33" spans="1:27">
      <c r="A33" s="16" t="s">
        <v>136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Row],[CTA]]),CONCATENATE(Super[[#This Row],[TIPO]],Super[[#This Row],[CTA]],Super[[#This Row],[OBJ]]))</f>
        <v/>
      </c>
      <c r="AA33" s="116"/>
    </row>
    <row r="34" spans="1:27">
      <c r="A34" s="16" t="s">
        <v>136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Row],[CTA]]),CONCATENATE(Super[[#This Row],[TIPO]],Super[[#This Row],[CTA]],Super[[#This Row],[OBJ]]))</f>
        <v/>
      </c>
      <c r="AA34" s="116"/>
    </row>
    <row r="35" spans="1:27">
      <c r="A35" s="16" t="s">
        <v>136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Row],[CTA]]),CONCATENATE(Super[[#This Row],[TIPO]],Super[[#This Row],[CTA]],Super[[#This Row],[OBJ]]))</f>
        <v/>
      </c>
      <c r="AA35" s="116"/>
    </row>
    <row r="36" spans="1:27">
      <c r="A36" s="16" t="s">
        <v>136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Row],[CTA]]),CONCATENATE(Super[[#This Row],[TIPO]],Super[[#This Row],[CTA]],Super[[#This Row],[OBJ]]))</f>
        <v/>
      </c>
      <c r="AA36" s="116"/>
    </row>
    <row r="37" spans="1:27">
      <c r="A37" s="16" t="s">
        <v>136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Row],[CTA]]),CONCATENATE(Super[[#This Row],[TIPO]],Super[[#This Row],[CTA]],Super[[#This Row],[OBJ]]))</f>
        <v/>
      </c>
      <c r="AA37" s="116"/>
    </row>
    <row r="38" spans="1:27">
      <c r="A38" s="16" t="s">
        <v>136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Row],[CTA]]),CONCATENATE(Super[[#This Row],[TIPO]],Super[[#This Row],[CTA]],Super[[#This Row],[OBJ]]))</f>
        <v/>
      </c>
      <c r="AA38" s="116"/>
    </row>
    <row r="39" spans="1:27">
      <c r="A39" s="16" t="s">
        <v>136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Row],[CTA]]),CONCATENATE(Super[[#This Row],[TIPO]],Super[[#This Row],[CTA]],Super[[#This Row],[OBJ]]))</f>
        <v/>
      </c>
      <c r="AA39" s="116"/>
    </row>
    <row r="40" spans="1:27">
      <c r="A40" s="16" t="s">
        <v>136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Row],[CTA]]),CONCATENATE(Super[[#This Row],[TIPO]],Super[[#This Row],[CTA]],Super[[#This Row],[OBJ]]))</f>
        <v/>
      </c>
      <c r="AA40" s="116"/>
    </row>
    <row r="41" spans="1:27">
      <c r="A41" s="16" t="s">
        <v>136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Row],[CTA]]),CONCATENATE(Super[[#This Row],[TIPO]],Super[[#This Row],[CTA]],Super[[#This Row],[OBJ]]))</f>
        <v/>
      </c>
      <c r="AA41" s="116"/>
    </row>
    <row r="42" spans="1:27">
      <c r="A42" s="16" t="s">
        <v>136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Row],[CTA]]),CONCATENATE(Super[[#This Row],[TIPO]],Super[[#This Row],[CTA]],Super[[#This Row],[OBJ]]))</f>
        <v/>
      </c>
      <c r="AA42" s="116"/>
    </row>
    <row r="43" spans="1:27">
      <c r="A43" s="16" t="s">
        <v>136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Row],[CTA]]),CONCATENATE(Super[[#This Row],[TIPO]],Super[[#This Row],[CTA]],Super[[#This Row],[OBJ]]))</f>
        <v/>
      </c>
      <c r="AA43" s="116"/>
    </row>
    <row r="44" spans="1:27">
      <c r="A44" s="16" t="s">
        <v>136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Row],[CTA]]),CONCATENATE(Super[[#This Row],[TIPO]],Super[[#This Row],[CTA]],Super[[#This Row],[OBJ]]))</f>
        <v/>
      </c>
      <c r="AA44" s="116"/>
    </row>
    <row r="45" spans="1:27">
      <c r="A45" s="16" t="s">
        <v>136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Row],[CTA]]),CONCATENATE(Super[[#This Row],[TIPO]],Super[[#This Row],[CTA]],Super[[#This Row],[OBJ]]))</f>
        <v/>
      </c>
      <c r="AA45" s="116"/>
    </row>
    <row r="46" spans="1:27">
      <c r="A46" s="16" t="s">
        <v>136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Row],[CTA]]),CONCATENATE(Super[[#This Row],[TIPO]],Super[[#This Row],[CTA]],Super[[#This Row],[OBJ]]))</f>
        <v/>
      </c>
      <c r="AA46" s="116"/>
    </row>
    <row r="47" spans="1:27">
      <c r="A47" s="16" t="s">
        <v>137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Row],[CTA]]),CONCATENATE(Super[[#This Row],[TIPO]],Super[[#This Row],[CTA]],Super[[#This Row],[OBJ]]))</f>
        <v/>
      </c>
      <c r="AA47" s="116"/>
    </row>
    <row r="48" spans="1:27">
      <c r="A48" s="16" t="s">
        <v>137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Row],[CTA]]),CONCATENATE(Super[[#This Row],[TIPO]],Super[[#This Row],[CTA]],Super[[#This Row],[OBJ]]))</f>
        <v/>
      </c>
      <c r="AA48" s="116"/>
    </row>
    <row r="49" spans="1:27">
      <c r="A49" s="16" t="s">
        <v>137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Row],[CTA]]),CONCATENATE(Super[[#This Row],[TIPO]],Super[[#This Row],[CTA]],Super[[#This Row],[OBJ]]))</f>
        <v/>
      </c>
      <c r="AA49" s="116"/>
    </row>
    <row r="50" spans="1:27">
      <c r="A50" s="16" t="s">
        <v>137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Row],[CTA]]),CONCATENATE(Super[[#This Row],[TIPO]],Super[[#This Row],[CTA]],Super[[#This Row],[OBJ]]))</f>
        <v/>
      </c>
      <c r="AA50" s="116"/>
    </row>
    <row r="51" spans="1:27">
      <c r="A51" s="16" t="s">
        <v>137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Row],[CTA]]),CONCATENATE(Super[[#This Row],[TIPO]],Super[[#This Row],[CTA]],Super[[#This Row],[OBJ]]))</f>
        <v/>
      </c>
      <c r="AA51" s="116"/>
    </row>
    <row r="52" spans="1:27">
      <c r="A52" s="16" t="s">
        <v>137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Row],[CTA]]),CONCATENATE(Super[[#This Row],[TIPO]],Super[[#This Row],[CTA]],Super[[#This Row],[OBJ]]))</f>
        <v/>
      </c>
      <c r="AA52" s="116"/>
    </row>
    <row r="53" spans="1:27">
      <c r="A53" s="16" t="s">
        <v>137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Row],[CTA]]),CONCATENATE(Super[[#This Row],[TIPO]],Super[[#This Row],[CTA]],Super[[#This Row],[OBJ]]))</f>
        <v/>
      </c>
      <c r="AA53" s="116"/>
    </row>
    <row r="54" spans="1:27">
      <c r="A54" s="16" t="s">
        <v>137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Row],[CTA]]),CONCATENATE(Super[[#This Row],[TIPO]],Super[[#This Row],[CTA]],Super[[#This Row],[OBJ]]))</f>
        <v/>
      </c>
      <c r="AA54" s="116"/>
    </row>
    <row r="55" spans="1:27">
      <c r="A55" s="16" t="s">
        <v>137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Row],[CTA]]),CONCATENATE(Super[[#This Row],[TIPO]],Super[[#This Row],[CTA]],Super[[#This Row],[OBJ]]))</f>
        <v/>
      </c>
      <c r="AA55" s="116"/>
    </row>
    <row r="56" spans="1:27">
      <c r="A56" s="16" t="s">
        <v>137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Row],[CTA]]),CONCATENATE(Super[[#This Row],[TIPO]],Super[[#This Row],[CTA]],Super[[#This Row],[OBJ]]))</f>
        <v/>
      </c>
      <c r="AA56" s="116"/>
    </row>
    <row r="57" spans="1:27">
      <c r="A57" s="16" t="s">
        <v>137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Row],[CTA]]),CONCATENATE(Super[[#This Row],[TIPO]],Super[[#This Row],[CTA]],Super[[#This Row],[OBJ]]))</f>
        <v/>
      </c>
      <c r="AA57" s="116"/>
    </row>
    <row r="58" spans="1:27">
      <c r="A58" s="16" t="s">
        <v>137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Row],[CTA]]),CONCATENATE(Super[[#This Row],[TIPO]],Super[[#This Row],[CTA]],Super[[#This Row],[OBJ]]))</f>
        <v/>
      </c>
      <c r="AA58" s="116"/>
    </row>
    <row r="59" spans="1:27">
      <c r="A59" s="16" t="s">
        <v>137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Row],[CTA]]),CONCATENATE(Super[[#This Row],[TIPO]],Super[[#This Row],[CTA]],Super[[#This Row],[OBJ]]))</f>
        <v/>
      </c>
      <c r="AA59" s="116"/>
    </row>
    <row r="60" spans="1:27">
      <c r="A60" s="16" t="s">
        <v>137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Row],[CTA]]),CONCATENATE(Super[[#This Row],[TIPO]],Super[[#This Row],[CTA]],Super[[#This Row],[OBJ]]))</f>
        <v/>
      </c>
      <c r="AA60" s="116"/>
    </row>
    <row r="61" spans="1:27">
      <c r="A61" s="16" t="s">
        <v>137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Row],[CTA]]),CONCATENATE(Super[[#This Row],[TIPO]],Super[[#This Row],[CTA]],Super[[#This Row],[OBJ]]))</f>
        <v/>
      </c>
      <c r="AA61" s="116"/>
    </row>
    <row r="62" spans="1:27">
      <c r="A62" s="16" t="s">
        <v>137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Row],[CTA]]),CONCATENATE(Super[[#This Row],[TIPO]],Super[[#This Row],[CTA]],Super[[#This Row],[OBJ]]))</f>
        <v/>
      </c>
      <c r="AA62" s="116"/>
    </row>
    <row r="63" spans="1:27">
      <c r="A63" s="16" t="s">
        <v>137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Row],[CTA]]),CONCATENATE(Super[[#This Row],[TIPO]],Super[[#This Row],[CTA]],Super[[#This Row],[OBJ]]))</f>
        <v/>
      </c>
      <c r="AA63" s="116"/>
    </row>
    <row r="64" spans="1:27">
      <c r="A64" s="16" t="s">
        <v>137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Row],[CTA]]),CONCATENATE(Super[[#This Row],[TIPO]],Super[[#This Row],[CTA]],Super[[#This Row],[OBJ]]))</f>
        <v/>
      </c>
      <c r="AA64" s="116"/>
    </row>
    <row r="65" spans="1:27">
      <c r="A65" s="16" t="s">
        <v>137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Row],[CTA]]),CONCATENATE(Super[[#This Row],[TIPO]],Super[[#This Row],[CTA]],Super[[#This Row],[OBJ]]))</f>
        <v/>
      </c>
      <c r="AA65" s="116"/>
    </row>
    <row r="66" spans="1:27">
      <c r="A66" s="16" t="s">
        <v>137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Row],[CTA]]),CONCATENATE(Super[[#This Row],[TIPO]],Super[[#This Row],[CTA]],Super[[#This Row],[OBJ]]))</f>
        <v/>
      </c>
      <c r="AA66" s="116"/>
    </row>
    <row r="67" spans="1:27">
      <c r="A67" s="16" t="s">
        <v>137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Row],[CTA]]),CONCATENATE(Super[[#This Row],[TIPO]],Super[[#This Row],[CTA]],Super[[#This Row],[OBJ]]))</f>
        <v/>
      </c>
      <c r="AA67" s="116"/>
    </row>
    <row r="68" spans="1:27">
      <c r="A68" s="16" t="s">
        <v>137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Row],[CTA]]),CONCATENATE(Super[[#This Row],[TIPO]],Super[[#This Row],[CTA]],Super[[#This Row],[OBJ]]))</f>
        <v/>
      </c>
      <c r="AA68" s="116"/>
    </row>
    <row r="69" spans="1:27">
      <c r="A69" s="16" t="s">
        <v>137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Row],[CTA]]),CONCATENATE(Super[[#This Row],[TIPO]],Super[[#This Row],[CTA]],Super[[#This Row],[OBJ]]))</f>
        <v/>
      </c>
      <c r="AA69" s="116"/>
    </row>
    <row r="70" spans="1:27">
      <c r="A70" s="16" t="s">
        <v>137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Row],[CTA]]),CONCATENATE(Super[[#This Row],[TIPO]],Super[[#This Row],[CTA]],Super[[#This Row],[OBJ]]))</f>
        <v/>
      </c>
      <c r="AA70" s="116"/>
    </row>
    <row r="71" spans="1:27">
      <c r="A71" s="16" t="s">
        <v>140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Row],[CTA]]),CONCATENATE(Super[[#This Row],[TIPO]],Super[[#This Row],[CTA]],Super[[#This Row],[OBJ]]))</f>
        <v/>
      </c>
      <c r="AA71" s="116"/>
    </row>
    <row r="72" spans="1:27">
      <c r="A72" s="16" t="s">
        <v>140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Row],[CTA]]),CONCATENATE(Super[[#This Row],[TIPO]],Super[[#This Row],[CTA]],Super[[#This Row],[OBJ]]))</f>
        <v/>
      </c>
      <c r="AA72" s="116"/>
    </row>
    <row r="73" spans="1:27">
      <c r="A73" s="16" t="s">
        <v>140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Row],[CTA]]),CONCATENATE(Super[[#This Row],[TIPO]],Super[[#This Row],[CTA]],Super[[#This Row],[OBJ]]))</f>
        <v/>
      </c>
      <c r="AA73" s="116"/>
    </row>
    <row r="74" spans="1:27">
      <c r="A74" s="16" t="s">
        <v>140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Row],[CTA]]),CONCATENATE(Super[[#This Row],[TIPO]],Super[[#This Row],[CTA]],Super[[#This Row],[OBJ]]))</f>
        <v/>
      </c>
      <c r="AA74" s="116"/>
    </row>
    <row r="75" spans="1:27">
      <c r="A75" s="16" t="s">
        <v>140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Row],[CTA]]),CONCATENATE(Super[[#This Row],[TIPO]],Super[[#This Row],[CTA]],Super[[#This Row],[OBJ]]))</f>
        <v/>
      </c>
      <c r="AA75" s="116"/>
    </row>
    <row r="76" spans="1:27">
      <c r="A76" s="16" t="s">
        <v>140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Row],[CTA]]),CONCATENATE(Super[[#This Row],[TIPO]],Super[[#This Row],[CTA]],Super[[#This Row],[OBJ]]))</f>
        <v/>
      </c>
      <c r="AA76" s="116"/>
    </row>
    <row r="77" spans="1:27">
      <c r="A77" s="16" t="s">
        <v>140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Row],[CTA]]),CONCATENATE(Super[[#This Row],[TIPO]],Super[[#This Row],[CTA]],Super[[#This Row],[OBJ]]))</f>
        <v/>
      </c>
      <c r="AA77" s="116"/>
    </row>
    <row r="78" spans="1:27">
      <c r="A78" s="16" t="s">
        <v>140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Row],[CTA]]),CONCATENATE(Super[[#This Row],[TIPO]],Super[[#This Row],[CTA]],Super[[#This Row],[OBJ]]))</f>
        <v/>
      </c>
      <c r="AA78" s="116"/>
    </row>
    <row r="79" spans="1:27">
      <c r="A79" s="16" t="s">
        <v>140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Row],[CTA]]),CONCATENATE(Super[[#This Row],[TIPO]],Super[[#This Row],[CTA]],Super[[#This Row],[OBJ]]))</f>
        <v/>
      </c>
      <c r="AA79" s="116"/>
    </row>
    <row r="80" spans="1:27">
      <c r="A80" s="16" t="s">
        <v>140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Row],[CTA]]),CONCATENATE(Super[[#This Row],[TIPO]],Super[[#This Row],[CTA]],Super[[#This Row],[OBJ]]))</f>
        <v/>
      </c>
      <c r="AA80" s="116"/>
    </row>
    <row r="81" spans="1:27">
      <c r="A81" s="16" t="s">
        <v>140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Row],[CTA]]),CONCATENATE(Super[[#This Row],[TIPO]],Super[[#This Row],[CTA]],Super[[#This Row],[OBJ]]))</f>
        <v/>
      </c>
      <c r="AA81" s="116"/>
    </row>
    <row r="82" spans="1:27">
      <c r="A82" s="16" t="s">
        <v>140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Row],[CTA]]),CONCATENATE(Super[[#This Row],[TIPO]],Super[[#This Row],[CTA]],Super[[#This Row],[OBJ]]))</f>
        <v/>
      </c>
      <c r="AA82" s="116"/>
    </row>
    <row r="83" spans="1:27">
      <c r="A83" s="16" t="s">
        <v>140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Row],[CTA]]),CONCATENATE(Super[[#This Row],[TIPO]],Super[[#This Row],[CTA]],Super[[#This Row],[OBJ]]))</f>
        <v/>
      </c>
      <c r="AA83" s="116"/>
    </row>
    <row r="84" spans="1:27">
      <c r="A84" s="16" t="s">
        <v>140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Row],[CTA]]),CONCATENATE(Super[[#This Row],[TIPO]],Super[[#This Row],[CTA]],Super[[#This Row],[OBJ]]))</f>
        <v/>
      </c>
      <c r="AA84" s="116"/>
    </row>
    <row r="85" spans="1:27">
      <c r="A85" s="16" t="s">
        <v>140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Row],[CTA]]),CONCATENATE(Super[[#This Row],[TIPO]],Super[[#This Row],[CTA]],Super[[#This Row],[OBJ]]))</f>
        <v/>
      </c>
      <c r="AA85" s="116"/>
    </row>
    <row r="86" spans="1:27">
      <c r="A86" s="16" t="s">
        <v>140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Row],[CTA]]),CONCATENATE(Super[[#This Row],[TIPO]],Super[[#This Row],[CTA]],Super[[#This Row],[OBJ]]))</f>
        <v/>
      </c>
      <c r="AA86" s="116"/>
    </row>
    <row r="87" spans="1:27">
      <c r="A87" s="16" t="s">
        <v>140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Row],[CTA]]),CONCATENATE(Super[[#This Row],[TIPO]],Super[[#This Row],[CTA]],Super[[#This Row],[OBJ]]))</f>
        <v/>
      </c>
      <c r="AA87" s="116"/>
    </row>
    <row r="88" spans="1:27">
      <c r="A88" s="16" t="s">
        <v>140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Row],[CTA]]),CONCATENATE(Super[[#This Row],[TIPO]],Super[[#This Row],[CTA]],Super[[#This Row],[OBJ]]))</f>
        <v/>
      </c>
      <c r="AA88" s="116"/>
    </row>
    <row r="89" spans="1:27">
      <c r="A89" s="16" t="s">
        <v>140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Row],[CTA]]),CONCATENATE(Super[[#This Row],[TIPO]],Super[[#This Row],[CTA]],Super[[#This Row],[OBJ]]))</f>
        <v/>
      </c>
      <c r="AA89" s="116"/>
    </row>
    <row r="90" spans="1:27">
      <c r="A90" s="16" t="s">
        <v>140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Row],[CTA]]),CONCATENATE(Super[[#This Row],[TIPO]],Super[[#This Row],[CTA]],Super[[#This Row],[OBJ]]))</f>
        <v/>
      </c>
      <c r="AA90" s="116"/>
    </row>
    <row r="91" spans="1:27">
      <c r="A91" s="16" t="s">
        <v>140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Row],[CTA]]),CONCATENATE(Super[[#This Row],[TIPO]],Super[[#This Row],[CTA]],Super[[#This Row],[OBJ]]))</f>
        <v/>
      </c>
      <c r="AA91" s="116"/>
    </row>
    <row r="92" spans="1:27">
      <c r="A92" s="16" t="s">
        <v>140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Row],[CTA]]),CONCATENATE(Super[[#This Row],[TIPO]],Super[[#This Row],[CTA]],Super[[#This Row],[OBJ]]))</f>
        <v/>
      </c>
      <c r="AA92" s="116"/>
    </row>
    <row r="93" spans="1:27">
      <c r="A93" s="16" t="s">
        <v>141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Row],[CTA]]),CONCATENATE(Super[[#This Row],[TIPO]],Super[[#This Row],[CTA]],Super[[#This Row],[OBJ]]))</f>
        <v/>
      </c>
      <c r="AA93" s="116"/>
    </row>
    <row r="94" spans="1:27">
      <c r="A94" s="16" t="s">
        <v>141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Row],[CTA]]),CONCATENATE(Super[[#This Row],[TIPO]],Super[[#This Row],[CTA]],Super[[#This Row],[OBJ]]))</f>
        <v/>
      </c>
      <c r="AA94" s="116"/>
    </row>
    <row r="95" spans="1:27">
      <c r="A95" s="16" t="s">
        <v>141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Row],[CTA]]),CONCATENATE(Super[[#This Row],[TIPO]],Super[[#This Row],[CTA]],Super[[#This Row],[OBJ]]))</f>
        <v/>
      </c>
      <c r="AA95" s="116"/>
    </row>
    <row r="96" spans="1:27">
      <c r="A96" s="16" t="s">
        <v>141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Row],[CTA]]),CONCATENATE(Super[[#This Row],[TIPO]],Super[[#This Row],[CTA]],Super[[#This Row],[OBJ]]))</f>
        <v/>
      </c>
      <c r="AA96" s="116"/>
    </row>
    <row r="97" spans="1:27">
      <c r="A97" s="16" t="s">
        <v>141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Row],[CTA]]),CONCATENATE(Super[[#This Row],[TIPO]],Super[[#This Row],[CTA]],Super[[#This Row],[OBJ]]))</f>
        <v/>
      </c>
      <c r="AA97" s="116"/>
    </row>
    <row r="98" spans="1:27">
      <c r="A98" s="16" t="s">
        <v>141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Row],[CTA]]),CONCATENATE(Super[[#This Row],[TIPO]],Super[[#This Row],[CTA]],Super[[#This Row],[OBJ]]))</f>
        <v/>
      </c>
      <c r="AA98" s="116"/>
    </row>
    <row r="99" spans="1:27">
      <c r="A99" s="16" t="s">
        <v>141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Row],[CTA]]),CONCATENATE(Super[[#This Row],[TIPO]],Super[[#This Row],[CTA]],Super[[#This Row],[OBJ]]))</f>
        <v/>
      </c>
      <c r="AA99" s="116"/>
    </row>
    <row r="100" spans="1:27">
      <c r="A100" s="16" t="s">
        <v>141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Row],[CTA]]),CONCATENATE(Super[[#This Row],[TIPO]],Super[[#This Row],[CTA]],Super[[#This Row],[OBJ]]))</f>
        <v/>
      </c>
      <c r="AA100" s="116"/>
    </row>
    <row r="101" spans="1:27">
      <c r="A101" s="16" t="s">
        <v>141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Row],[CTA]]),CONCATENATE(Super[[#This Row],[TIPO]],Super[[#This Row],[CTA]],Super[[#This Row],[OBJ]]))</f>
        <v/>
      </c>
      <c r="AA101" s="116"/>
    </row>
    <row r="102" spans="1:27">
      <c r="A102" s="16" t="s">
        <v>141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Row],[CTA]]),CONCATENATE(Super[[#This Row],[TIPO]],Super[[#This Row],[CTA]],Super[[#This Row],[OBJ]]))</f>
        <v/>
      </c>
      <c r="AA102" s="116"/>
    </row>
    <row r="103" spans="1:27">
      <c r="A103" s="16" t="s">
        <v>141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Row],[CTA]]),CONCATENATE(Super[[#This Row],[TIPO]],Super[[#This Row],[CTA]],Super[[#This Row],[OBJ]]))</f>
        <v/>
      </c>
      <c r="AA103" s="116"/>
    </row>
    <row r="104" spans="1:27">
      <c r="A104" s="16" t="s">
        <v>141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Row],[CTA]]),CONCATENATE(Super[[#This Row],[TIPO]],Super[[#This Row],[CTA]],Super[[#This Row],[OBJ]]))</f>
        <v/>
      </c>
      <c r="AA104" s="116"/>
    </row>
    <row r="105" spans="1:27">
      <c r="A105" s="16" t="s">
        <v>141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Row],[CTA]]),CONCATENATE(Super[[#This Row],[TIPO]],Super[[#This Row],[CTA]],Super[[#This Row],[OBJ]]))</f>
        <v/>
      </c>
      <c r="AA105" s="116"/>
    </row>
    <row r="106" spans="1:27">
      <c r="A106" s="16" t="s">
        <v>141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Row],[CTA]]),CONCATENATE(Super[[#This Row],[TIPO]],Super[[#This Row],[CTA]],Super[[#This Row],[OBJ]]))</f>
        <v/>
      </c>
      <c r="AA106" s="116"/>
    </row>
    <row r="107" spans="1:27">
      <c r="A107" s="16" t="s">
        <v>141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Row],[CTA]]),CONCATENATE(Super[[#This Row],[TIPO]],Super[[#This Row],[CTA]],Super[[#This Row],[OBJ]]))</f>
        <v/>
      </c>
      <c r="AA107" s="116"/>
    </row>
    <row r="108" spans="1:27">
      <c r="A108" s="16" t="s">
        <v>141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Row],[CTA]]),CONCATENATE(Super[[#This Row],[TIPO]],Super[[#This Row],[CTA]],Super[[#This Row],[OBJ]]))</f>
        <v/>
      </c>
      <c r="AA108" s="116"/>
    </row>
    <row r="109" spans="1:27">
      <c r="A109" s="16" t="s">
        <v>141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Row],[CTA]]),CONCATENATE(Super[[#This Row],[TIPO]],Super[[#This Row],[CTA]],Super[[#This Row],[OBJ]]))</f>
        <v/>
      </c>
      <c r="AA109" s="116"/>
    </row>
    <row r="110" spans="1:27">
      <c r="A110" s="16" t="s">
        <v>141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Row],[CTA]]),CONCATENATE(Super[[#This Row],[TIPO]],Super[[#This Row],[CTA]],Super[[#This Row],[OBJ]]))</f>
        <v/>
      </c>
      <c r="AA110" s="116"/>
    </row>
    <row r="111" spans="1:27">
      <c r="A111" s="16" t="s">
        <v>141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Row],[CTA]]),CONCATENATE(Super[[#This Row],[TIPO]],Super[[#This Row],[CTA]],Super[[#This Row],[OBJ]]))</f>
        <v/>
      </c>
      <c r="AA111" s="116"/>
    </row>
    <row r="112" spans="1:27">
      <c r="A112" s="16" t="s">
        <v>141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Row],[CTA]]),CONCATENATE(Super[[#This Row],[TIPO]],Super[[#This Row],[CTA]],Super[[#This Row],[OBJ]]))</f>
        <v/>
      </c>
      <c r="AA112" s="116"/>
    </row>
    <row r="113" spans="1:27">
      <c r="A113" s="16" t="s">
        <v>141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Row],[CTA]]),CONCATENATE(Super[[#This Row],[TIPO]],Super[[#This Row],[CTA]],Super[[#This Row],[OBJ]]))</f>
        <v/>
      </c>
      <c r="AA113" s="116"/>
    </row>
    <row r="114" spans="1:27">
      <c r="A114" s="16" t="s">
        <v>141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Row],[CTA]]),CONCATENATE(Super[[#This Row],[TIPO]],Super[[#This Row],[CTA]],Super[[#This Row],[OBJ]]))</f>
        <v/>
      </c>
      <c r="AA114" s="116"/>
    </row>
    <row r="115" spans="1:27">
      <c r="A115" s="16" t="s">
        <v>141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Row],[CTA]]),CONCATENATE(Super[[#This Row],[TIPO]],Super[[#This Row],[CTA]],Super[[#This Row],[OBJ]]))</f>
        <v/>
      </c>
      <c r="AA115" s="116"/>
    </row>
    <row r="116" spans="1:27">
      <c r="A116" s="16" t="s">
        <v>146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Row],[CTA]]),CONCATENATE(Super[[#This Row],[TIPO]],Super[[#This Row],[CTA]],Super[[#This Row],[OBJ]]))</f>
        <v/>
      </c>
      <c r="AA116" s="116"/>
    </row>
    <row r="117" spans="1:27">
      <c r="A117" s="16" t="s">
        <v>146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Row],[CTA]]),CONCATENATE(Super[[#This Row],[TIPO]],Super[[#This Row],[CTA]],Super[[#This Row],[OBJ]]))</f>
        <v/>
      </c>
      <c r="AA117" s="116"/>
    </row>
    <row r="118" spans="1:27">
      <c r="A118" s="16" t="s">
        <v>146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Row],[CTA]]),CONCATENATE(Super[[#This Row],[TIPO]],Super[[#This Row],[CTA]],Super[[#This Row],[OBJ]]))</f>
        <v/>
      </c>
      <c r="AA118" s="116"/>
    </row>
    <row r="119" spans="1:27">
      <c r="A119" s="16" t="s">
        <v>146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Row],[CTA]]),CONCATENATE(Super[[#This Row],[TIPO]],Super[[#This Row],[CTA]],Super[[#This Row],[OBJ]]))</f>
        <v/>
      </c>
      <c r="AA119" s="116"/>
    </row>
    <row r="120" spans="1:27">
      <c r="A120" s="16" t="s">
        <v>146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Row],[CTA]]),CONCATENATE(Super[[#This Row],[TIPO]],Super[[#This Row],[CTA]],Super[[#This Row],[OBJ]]))</f>
        <v/>
      </c>
      <c r="AA120" s="116"/>
    </row>
    <row r="121" spans="1:27">
      <c r="A121" s="16" t="s">
        <v>146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Row],[CTA]]),CONCATENATE(Super[[#This Row],[TIPO]],Super[[#This Row],[CTA]],Super[[#This Row],[OBJ]]))</f>
        <v/>
      </c>
      <c r="AA121" s="116"/>
    </row>
    <row r="122" spans="1:27">
      <c r="A122" s="16" t="s">
        <v>146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Row],[CTA]]),CONCATENATE(Super[[#This Row],[TIPO]],Super[[#This Row],[CTA]],Super[[#This Row],[OBJ]]))</f>
        <v/>
      </c>
      <c r="AA122" s="116"/>
    </row>
    <row r="123" spans="1:27">
      <c r="A123" s="16" t="s">
        <v>146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Row],[CTA]]),CONCATENATE(Super[[#This Row],[TIPO]],Super[[#This Row],[CTA]],Super[[#This Row],[OBJ]]))</f>
        <v/>
      </c>
      <c r="AA123" s="116"/>
    </row>
    <row r="124" spans="1:27">
      <c r="A124" s="16" t="s">
        <v>146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Row],[CTA]]),CONCATENATE(Super[[#This Row],[TIPO]],Super[[#This Row],[CTA]],Super[[#This Row],[OBJ]]))</f>
        <v/>
      </c>
      <c r="AA124" s="116"/>
    </row>
    <row r="125" spans="1:27">
      <c r="A125" s="16" t="s">
        <v>146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Row],[CTA]]),CONCATENATE(Super[[#This Row],[TIPO]],Super[[#This Row],[CTA]],Super[[#This Row],[OBJ]]))</f>
        <v/>
      </c>
      <c r="AA125" s="116"/>
    </row>
    <row r="126" spans="1:27">
      <c r="A126" s="16" t="s">
        <v>146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Row],[CTA]]),CONCATENATE(Super[[#This Row],[TIPO]],Super[[#This Row],[CTA]],Super[[#This Row],[OBJ]]))</f>
        <v/>
      </c>
      <c r="AA126" s="116"/>
    </row>
    <row r="127" spans="1:27">
      <c r="A127" s="16" t="s">
        <v>146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Row],[CTA]]),CONCATENATE(Super[[#This Row],[TIPO]],Super[[#This Row],[CTA]],Super[[#This Row],[OBJ]]))</f>
        <v/>
      </c>
      <c r="AA127" s="116"/>
    </row>
    <row r="128" spans="1:27">
      <c r="A128" s="16" t="s">
        <v>146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Row],[CTA]]),CONCATENATE(Super[[#This Row],[TIPO]],Super[[#This Row],[CTA]],Super[[#This Row],[OBJ]]))</f>
        <v/>
      </c>
      <c r="AA128" s="116"/>
    </row>
    <row r="129" spans="1:27">
      <c r="A129" s="16" t="s">
        <v>146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Row],[CTA]]),CONCATENATE(Super[[#This Row],[TIPO]],Super[[#This Row],[CTA]],Super[[#This Row],[OBJ]]))</f>
        <v/>
      </c>
      <c r="AA129" s="116"/>
    </row>
    <row r="130" spans="1:27">
      <c r="A130" s="16" t="s">
        <v>146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Row],[CTA]]),CONCATENATE(Super[[#This Row],[TIPO]],Super[[#This Row],[CTA]],Super[[#This Row],[OBJ]]))</f>
        <v/>
      </c>
      <c r="AA130" s="116"/>
    </row>
    <row r="131" spans="1:27">
      <c r="A131" s="16" t="s">
        <v>146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Row],[CTA]]),CONCATENATE(Super[[#This Row],[TIPO]],Super[[#This Row],[CTA]],Super[[#This Row],[OBJ]]))</f>
        <v/>
      </c>
      <c r="AA131" s="116"/>
    </row>
    <row r="132" spans="1:27">
      <c r="A132" s="16" t="s">
        <v>146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Row],[CTA]]),CONCATENATE(Super[[#This Row],[TIPO]],Super[[#This Row],[CTA]],Super[[#This Row],[OBJ]]))</f>
        <v/>
      </c>
      <c r="AA132" s="116"/>
    </row>
    <row r="133" spans="1:27">
      <c r="A133" s="16" t="s">
        <v>146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Row],[CTA]]),CONCATENATE(Super[[#This Row],[TIPO]],Super[[#This Row],[CTA]],Super[[#This Row],[OBJ]]))</f>
        <v/>
      </c>
      <c r="AA133" s="116"/>
    </row>
    <row r="134" spans="1:27">
      <c r="A134" s="16" t="s">
        <v>146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Row],[CTA]]),CONCATENATE(Super[[#This Row],[TIPO]],Super[[#This Row],[CTA]],Super[[#This Row],[OBJ]]))</f>
        <v/>
      </c>
      <c r="AA134" s="116"/>
    </row>
    <row r="135" spans="1:27">
      <c r="A135" s="16" t="s">
        <v>146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Row],[CTA]]),CONCATENATE(Super[[#This Row],[TIPO]],Super[[#This Row],[CTA]],Super[[#This Row],[OBJ]]))</f>
        <v/>
      </c>
      <c r="AA135" s="116"/>
    </row>
    <row r="136" spans="1:27">
      <c r="A136" s="16" t="s">
        <v>146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Row],[CTA]]),CONCATENATE(Super[[#This Row],[TIPO]],Super[[#This Row],[CTA]],Super[[#This Row],[OBJ]]))</f>
        <v/>
      </c>
      <c r="AA136" s="116"/>
    </row>
    <row r="137" spans="1:27">
      <c r="A137" s="16" t="s">
        <v>146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Row],[CTA]]),CONCATENATE(Super[[#This Row],[TIPO]],Super[[#This Row],[CTA]],Super[[#This Row],[OBJ]]))</f>
        <v/>
      </c>
      <c r="AA137" s="116"/>
    </row>
    <row r="138" spans="1:27">
      <c r="A138" s="16" t="s">
        <v>146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Row],[CTA]]),CONCATENATE(Super[[#This Row],[TIPO]],Super[[#This Row],[CTA]],Super[[#This Row],[OBJ]]))</f>
        <v/>
      </c>
      <c r="AA138" s="116"/>
    </row>
    <row r="139" spans="1:27">
      <c r="A139" s="16" t="s">
        <v>147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Row],[CTA]]),CONCATENATE(Super[[#This Row],[TIPO]],Super[[#This Row],[CTA]],Super[[#This Row],[OBJ]]))</f>
        <v/>
      </c>
      <c r="AA139" s="116"/>
    </row>
    <row r="140" spans="1:27">
      <c r="A140" s="16" t="s">
        <v>147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Row],[CTA]]),CONCATENATE(Super[[#This Row],[TIPO]],Super[[#This Row],[CTA]],Super[[#This Row],[OBJ]]))</f>
        <v/>
      </c>
      <c r="AA140" s="116"/>
    </row>
    <row r="141" spans="1:27">
      <c r="A141" s="16" t="s">
        <v>147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Row],[CTA]]),CONCATENATE(Super[[#This Row],[TIPO]],Super[[#This Row],[CTA]],Super[[#This Row],[OBJ]]))</f>
        <v/>
      </c>
      <c r="AA141" s="116"/>
    </row>
    <row r="142" spans="1:27">
      <c r="A142" s="16" t="s">
        <v>147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Row],[CTA]]),CONCATENATE(Super[[#This Row],[TIPO]],Super[[#This Row],[CTA]],Super[[#This Row],[OBJ]]))</f>
        <v/>
      </c>
      <c r="AA142" s="116"/>
    </row>
    <row r="143" spans="1:27">
      <c r="A143" s="16" t="s">
        <v>147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Row],[CTA]]),CONCATENATE(Super[[#This Row],[TIPO]],Super[[#This Row],[CTA]],Super[[#This Row],[OBJ]]))</f>
        <v/>
      </c>
      <c r="AA143" s="116"/>
    </row>
    <row r="144" spans="1:27">
      <c r="A144" s="16" t="s">
        <v>147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Row],[CTA]]),CONCATENATE(Super[[#This Row],[TIPO]],Super[[#This Row],[CTA]],Super[[#This Row],[OBJ]]))</f>
        <v/>
      </c>
      <c r="AA144" s="116"/>
    </row>
    <row r="145" spans="1:27">
      <c r="A145" s="16" t="s">
        <v>147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Row],[CTA]]),CONCATENATE(Super[[#This Row],[TIPO]],Super[[#This Row],[CTA]],Super[[#This Row],[OBJ]]))</f>
        <v/>
      </c>
      <c r="AA145" s="116"/>
    </row>
    <row r="146" spans="1:27">
      <c r="A146" s="16" t="s">
        <v>147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Row],[CTA]]),CONCATENATE(Super[[#This Row],[TIPO]],Super[[#This Row],[CTA]],Super[[#This Row],[OBJ]]))</f>
        <v/>
      </c>
      <c r="AA146" s="116"/>
    </row>
    <row r="147" spans="1:27">
      <c r="A147" s="16" t="s">
        <v>147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Row],[CTA]]),CONCATENATE(Super[[#This Row],[TIPO]],Super[[#This Row],[CTA]],Super[[#This Row],[OBJ]]))</f>
        <v/>
      </c>
      <c r="AA147" s="116"/>
    </row>
    <row r="148" spans="1:27">
      <c r="A148" s="16" t="s">
        <v>147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Row],[CTA]]),CONCATENATE(Super[[#This Row],[TIPO]],Super[[#This Row],[CTA]],Super[[#This Row],[OBJ]]))</f>
        <v/>
      </c>
      <c r="AA148" s="116"/>
    </row>
    <row r="149" spans="1:27">
      <c r="A149" s="16" t="s">
        <v>147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Row],[CTA]]),CONCATENATE(Super[[#This Row],[TIPO]],Super[[#This Row],[CTA]],Super[[#This Row],[OBJ]]))</f>
        <v/>
      </c>
      <c r="AA149" s="116"/>
    </row>
    <row r="150" spans="1:27">
      <c r="A150" s="16" t="s">
        <v>147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Row],[CTA]]),CONCATENATE(Super[[#This Row],[TIPO]],Super[[#This Row],[CTA]],Super[[#This Row],[OBJ]]))</f>
        <v/>
      </c>
      <c r="AA150" s="116"/>
    </row>
    <row r="151" spans="1:27">
      <c r="A151" s="16" t="s">
        <v>147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Row],[CTA]]),CONCATENATE(Super[[#This Row],[TIPO]],Super[[#This Row],[CTA]],Super[[#This Row],[OBJ]]))</f>
        <v/>
      </c>
      <c r="AA151" s="116"/>
    </row>
    <row r="152" spans="1:27">
      <c r="A152" s="16" t="s">
        <v>147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Row],[CTA]]),CONCATENATE(Super[[#This Row],[TIPO]],Super[[#This Row],[CTA]],Super[[#This Row],[OBJ]]))</f>
        <v/>
      </c>
      <c r="AA152" s="116"/>
    </row>
    <row r="153" spans="1:27">
      <c r="A153" s="16" t="s">
        <v>147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Row],[CTA]]),CONCATENATE(Super[[#This Row],[TIPO]],Super[[#This Row],[CTA]],Super[[#This Row],[OBJ]]))</f>
        <v/>
      </c>
      <c r="AA153" s="116"/>
    </row>
    <row r="154" spans="1:27">
      <c r="A154" s="16" t="s">
        <v>147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Row],[CTA]]),CONCATENATE(Super[[#This Row],[TIPO]],Super[[#This Row],[CTA]],Super[[#This Row],[OBJ]]))</f>
        <v/>
      </c>
      <c r="AA154" s="116"/>
    </row>
    <row r="155" spans="1:27">
      <c r="A155" s="16" t="s">
        <v>147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Row],[CTA]]),CONCATENATE(Super[[#This Row],[TIPO]],Super[[#This Row],[CTA]],Super[[#This Row],[OBJ]]))</f>
        <v/>
      </c>
      <c r="AA155" s="116"/>
    </row>
    <row r="156" spans="1:27">
      <c r="A156" s="16" t="s">
        <v>147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Row],[CTA]]),CONCATENATE(Super[[#This Row],[TIPO]],Super[[#This Row],[CTA]],Super[[#This Row],[OBJ]]))</f>
        <v/>
      </c>
      <c r="AA156" s="116"/>
    </row>
    <row r="157" spans="1:27">
      <c r="A157" s="16" t="s">
        <v>147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Row],[CTA]]),CONCATENATE(Super[[#This Row],[TIPO]],Super[[#This Row],[CTA]],Super[[#This Row],[OBJ]]))</f>
        <v/>
      </c>
      <c r="AA157" s="116"/>
    </row>
    <row r="158" spans="1:27">
      <c r="A158" s="16" t="s">
        <v>147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Row],[CTA]]),CONCATENATE(Super[[#This Row],[TIPO]],Super[[#This Row],[CTA]],Super[[#This Row],[OBJ]]))</f>
        <v/>
      </c>
      <c r="AA158" s="116"/>
    </row>
    <row r="159" spans="1:27">
      <c r="A159" s="16" t="s">
        <v>147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Row],[CTA]]),CONCATENATE(Super[[#This Row],[TIPO]],Super[[#This Row],[CTA]],Super[[#This Row],[OBJ]]))</f>
        <v/>
      </c>
      <c r="AA159" s="116"/>
    </row>
    <row r="160" spans="1:27">
      <c r="A160" s="16" t="s">
        <v>147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Row],[CTA]]),CONCATENATE(Super[[#This Row],[TIPO]],Super[[#This Row],[CTA]],Super[[#This Row],[OBJ]]))</f>
        <v/>
      </c>
      <c r="AA160" s="116"/>
    </row>
    <row r="161" spans="1:27">
      <c r="A161" s="16" t="s">
        <v>147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Row],[CTA]]),CONCATENATE(Super[[#This Row],[TIPO]],Super[[#This Row],[CTA]],Super[[#This Row],[OBJ]]))</f>
        <v/>
      </c>
      <c r="AA161" s="116"/>
    </row>
    <row r="162" spans="1:27">
      <c r="A162" s="16" t="s">
        <v>148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Row],[CTA]]),CONCATENATE(Super[[#This Row],[TIPO]],Super[[#This Row],[CTA]],Super[[#This Row],[OBJ]]))</f>
        <v/>
      </c>
      <c r="AA162" s="116"/>
    </row>
    <row r="163" spans="1:27">
      <c r="A163" s="16" t="s">
        <v>148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Row],[CTA]]),CONCATENATE(Super[[#This Row],[TIPO]],Super[[#This Row],[CTA]],Super[[#This Row],[OBJ]]))</f>
        <v/>
      </c>
      <c r="AA163" s="116"/>
    </row>
    <row r="164" spans="1:27">
      <c r="A164" s="16" t="s">
        <v>148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Row],[CTA]]),CONCATENATE(Super[[#This Row],[TIPO]],Super[[#This Row],[CTA]],Super[[#This Row],[OBJ]]))</f>
        <v/>
      </c>
      <c r="AA164" s="116"/>
    </row>
    <row r="165" spans="1:27">
      <c r="A165" s="16" t="s">
        <v>148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Row],[CTA]]),CONCATENATE(Super[[#This Row],[TIPO]],Super[[#This Row],[CTA]],Super[[#This Row],[OBJ]]))</f>
        <v/>
      </c>
      <c r="AA165" s="116"/>
    </row>
    <row r="166" spans="1:27">
      <c r="A166" s="16" t="s">
        <v>148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Row],[CTA]]),CONCATENATE(Super[[#This Row],[TIPO]],Super[[#This Row],[CTA]],Super[[#This Row],[OBJ]]))</f>
        <v/>
      </c>
      <c r="AA166" s="116"/>
    </row>
    <row r="167" spans="1:27">
      <c r="A167" s="16" t="s">
        <v>148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Row],[CTA]]),CONCATENATE(Super[[#This Row],[TIPO]],Super[[#This Row],[CTA]],Super[[#This Row],[OBJ]]))</f>
        <v/>
      </c>
      <c r="AA167" s="116"/>
    </row>
    <row r="168" spans="1:27">
      <c r="A168" s="16" t="s">
        <v>148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Row],[CTA]]),CONCATENATE(Super[[#This Row],[TIPO]],Super[[#This Row],[CTA]],Super[[#This Row],[OBJ]]))</f>
        <v/>
      </c>
      <c r="AA168" s="116"/>
    </row>
    <row r="169" spans="1:27">
      <c r="A169" s="16" t="s">
        <v>148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Row],[CTA]]),CONCATENATE(Super[[#This Row],[TIPO]],Super[[#This Row],[CTA]],Super[[#This Row],[OBJ]]))</f>
        <v/>
      </c>
      <c r="AA169" s="116"/>
    </row>
    <row r="170" spans="1:27">
      <c r="A170" s="16" t="s">
        <v>148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Row],[CTA]]),CONCATENATE(Super[[#This Row],[TIPO]],Super[[#This Row],[CTA]],Super[[#This Row],[OBJ]]))</f>
        <v/>
      </c>
      <c r="AA170" s="116"/>
    </row>
    <row r="171" spans="1:27">
      <c r="A171" s="16" t="s">
        <v>148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Row],[CTA]]),CONCATENATE(Super[[#This Row],[TIPO]],Super[[#This Row],[CTA]],Super[[#This Row],[OBJ]]))</f>
        <v/>
      </c>
      <c r="AA171" s="116"/>
    </row>
    <row r="172" spans="1:27">
      <c r="A172" s="16" t="s">
        <v>148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Row],[CTA]]),CONCATENATE(Super[[#This Row],[TIPO]],Super[[#This Row],[CTA]],Super[[#This Row],[OBJ]]))</f>
        <v/>
      </c>
      <c r="AA172" s="116"/>
    </row>
    <row r="173" spans="1:27">
      <c r="A173" s="16" t="s">
        <v>148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Row],[CTA]]),CONCATENATE(Super[[#This Row],[TIPO]],Super[[#This Row],[CTA]],Super[[#This Row],[OBJ]]))</f>
        <v/>
      </c>
      <c r="AA173" s="116"/>
    </row>
    <row r="174" spans="1:27">
      <c r="A174" s="16" t="s">
        <v>148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Row],[CTA]]),CONCATENATE(Super[[#This Row],[TIPO]],Super[[#This Row],[CTA]],Super[[#This Row],[OBJ]]))</f>
        <v/>
      </c>
      <c r="AA174" s="116"/>
    </row>
    <row r="175" spans="1:27">
      <c r="A175" s="16" t="s">
        <v>148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Row],[CTA]]),CONCATENATE(Super[[#This Row],[TIPO]],Super[[#This Row],[CTA]],Super[[#This Row],[OBJ]]))</f>
        <v/>
      </c>
      <c r="AA175" s="116"/>
    </row>
    <row r="176" spans="1:27">
      <c r="A176" s="16" t="s">
        <v>148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Row],[CTA]]),CONCATENATE(Super[[#This Row],[TIPO]],Super[[#This Row],[CTA]],Super[[#This Row],[OBJ]]))</f>
        <v/>
      </c>
      <c r="AA176" s="116"/>
    </row>
    <row r="177" spans="1:27">
      <c r="A177" s="16" t="s">
        <v>148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Row],[CTA]]),CONCATENATE(Super[[#This Row],[TIPO]],Super[[#This Row],[CTA]],Super[[#This Row],[OBJ]]))</f>
        <v/>
      </c>
      <c r="AA177" s="116"/>
    </row>
    <row r="178" spans="1:27">
      <c r="A178" s="16" t="s">
        <v>148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Row],[CTA]]),CONCATENATE(Super[[#This Row],[TIPO]],Super[[#This Row],[CTA]],Super[[#This Row],[OBJ]]))</f>
        <v/>
      </c>
      <c r="AA178" s="116"/>
    </row>
    <row r="179" spans="1:27">
      <c r="A179" s="16" t="s">
        <v>148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Row],[CTA]]),CONCATENATE(Super[[#This Row],[TIPO]],Super[[#This Row],[CTA]],Super[[#This Row],[OBJ]]))</f>
        <v/>
      </c>
      <c r="AA179" s="116"/>
    </row>
    <row r="180" spans="1:27">
      <c r="A180" s="16" t="s">
        <v>148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Row],[CTA]]),CONCATENATE(Super[[#This Row],[TIPO]],Super[[#This Row],[CTA]],Super[[#This Row],[OBJ]]))</f>
        <v/>
      </c>
      <c r="AA180" s="116"/>
    </row>
    <row r="181" spans="1:27">
      <c r="A181" s="16" t="s">
        <v>148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Row],[CTA]]),CONCATENATE(Super[[#This Row],[TIPO]],Super[[#This Row],[CTA]],Super[[#This Row],[OBJ]]))</f>
        <v/>
      </c>
      <c r="AA181" s="116"/>
    </row>
    <row r="182" spans="1:27">
      <c r="A182" s="16" t="s">
        <v>148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Row],[CTA]]),CONCATENATE(Super[[#This Row],[TIPO]],Super[[#This Row],[CTA]],Super[[#This Row],[OBJ]]))</f>
        <v/>
      </c>
      <c r="AA182" s="116"/>
    </row>
    <row r="183" spans="1:27">
      <c r="A183" s="16" t="s">
        <v>148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Row],[CTA]]),CONCATENATE(Super[[#This Row],[TIPO]],Super[[#This Row],[CTA]],Super[[#This Row],[OBJ]]))</f>
        <v/>
      </c>
      <c r="AA183" s="116"/>
    </row>
    <row r="184" spans="1:27">
      <c r="A184" s="16" t="s">
        <v>148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Row],[CTA]]),CONCATENATE(Super[[#This Row],[TIPO]],Super[[#This Row],[CTA]],Super[[#This Row],[OBJ]]))</f>
        <v/>
      </c>
      <c r="AA184" s="116"/>
    </row>
    <row r="185" spans="1:27" ht="22.5">
      <c r="A185" s="16" t="s">
        <v>149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Row],[CTA]]),CONCATENATE(Super[[#This Row],[TIPO]],Super[[#This Row],[CTA]],Super[[#This Row],[OBJ]]))</f>
        <v/>
      </c>
      <c r="AA185" s="116"/>
    </row>
    <row r="186" spans="1:27" ht="22.5">
      <c r="A186" s="16" t="s">
        <v>149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Row],[CTA]]),CONCATENATE(Super[[#This Row],[TIPO]],Super[[#This Row],[CTA]],Super[[#This Row],[OBJ]]))</f>
        <v/>
      </c>
      <c r="AA186" s="116"/>
    </row>
    <row r="187" spans="1:27" ht="22.5">
      <c r="A187" s="16" t="s">
        <v>149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Row],[CTA]]),CONCATENATE(Super[[#This Row],[TIPO]],Super[[#This Row],[CTA]],Super[[#This Row],[OBJ]]))</f>
        <v/>
      </c>
      <c r="AA187" s="116"/>
    </row>
    <row r="188" spans="1:27" ht="22.5">
      <c r="A188" s="16" t="s">
        <v>149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Row],[CTA]]),CONCATENATE(Super[[#This Row],[TIPO]],Super[[#This Row],[CTA]],Super[[#This Row],[OBJ]]))</f>
        <v/>
      </c>
      <c r="AA188" s="116"/>
    </row>
    <row r="189" spans="1:27" ht="22.5">
      <c r="A189" s="16" t="s">
        <v>149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Row],[CTA]]),CONCATENATE(Super[[#This Row],[TIPO]],Super[[#This Row],[CTA]],Super[[#This Row],[OBJ]]))</f>
        <v/>
      </c>
      <c r="AA189" s="116"/>
    </row>
    <row r="190" spans="1:27" ht="22.5">
      <c r="A190" s="16" t="s">
        <v>149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Row],[CTA]]),CONCATENATE(Super[[#This Row],[TIPO]],Super[[#This Row],[CTA]],Super[[#This Row],[OBJ]]))</f>
        <v/>
      </c>
      <c r="AA190" s="116"/>
    </row>
    <row r="191" spans="1:27" ht="22.5">
      <c r="A191" s="16" t="s">
        <v>149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Row],[CTA]]),CONCATENATE(Super[[#This Row],[TIPO]],Super[[#This Row],[CTA]],Super[[#This Row],[OBJ]]))</f>
        <v/>
      </c>
      <c r="AA191" s="116"/>
    </row>
    <row r="192" spans="1:27" ht="22.5">
      <c r="A192" s="16" t="s">
        <v>149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Row],[CTA]]),CONCATENATE(Super[[#This Row],[TIPO]],Super[[#This Row],[CTA]],Super[[#This Row],[OBJ]]))</f>
        <v/>
      </c>
      <c r="AA192" s="116"/>
    </row>
    <row r="193" spans="1:27" ht="22.5">
      <c r="A193" s="16" t="s">
        <v>149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Row],[CTA]]),CONCATENATE(Super[[#This Row],[TIPO]],Super[[#This Row],[CTA]],Super[[#This Row],[OBJ]]))</f>
        <v/>
      </c>
      <c r="AA193" s="116"/>
    </row>
    <row r="194" spans="1:27" ht="22.5">
      <c r="A194" s="16" t="s">
        <v>149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Row],[CTA]]),CONCATENATE(Super[[#This Row],[TIPO]],Super[[#This Row],[CTA]],Super[[#This Row],[OBJ]]))</f>
        <v/>
      </c>
      <c r="AA194" s="116"/>
    </row>
    <row r="195" spans="1:27" ht="22.5">
      <c r="A195" s="16" t="s">
        <v>149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Row],[CTA]]),CONCATENATE(Super[[#This Row],[TIPO]],Super[[#This Row],[CTA]],Super[[#This Row],[OBJ]]))</f>
        <v/>
      </c>
      <c r="AA195" s="116"/>
    </row>
    <row r="196" spans="1:27" ht="22.5">
      <c r="A196" s="16" t="s">
        <v>149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Row],[CTA]]),CONCATENATE(Super[[#This Row],[TIPO]],Super[[#This Row],[CTA]],Super[[#This Row],[OBJ]]))</f>
        <v/>
      </c>
      <c r="AA196" s="116"/>
    </row>
    <row r="197" spans="1:27" ht="22.5">
      <c r="A197" s="16" t="s">
        <v>149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Row],[CTA]]),CONCATENATE(Super[[#This Row],[TIPO]],Super[[#This Row],[CTA]],Super[[#This Row],[OBJ]]))</f>
        <v/>
      </c>
      <c r="AA197" s="116"/>
    </row>
    <row r="198" spans="1:27" ht="22.5">
      <c r="A198" s="16" t="s">
        <v>149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Row],[CTA]]),CONCATENATE(Super[[#This Row],[TIPO]],Super[[#This Row],[CTA]],Super[[#This Row],[OBJ]]))</f>
        <v/>
      </c>
      <c r="AA198" s="116"/>
    </row>
    <row r="199" spans="1:27" ht="22.5">
      <c r="A199" s="16" t="s">
        <v>149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Row],[CTA]]),CONCATENATE(Super[[#This Row],[TIPO]],Super[[#This Row],[CTA]],Super[[#This Row],[OBJ]]))</f>
        <v/>
      </c>
      <c r="AA199" s="116"/>
    </row>
    <row r="200" spans="1:27" ht="22.5">
      <c r="A200" s="16" t="s">
        <v>149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Row],[CTA]]),CONCATENATE(Super[[#This Row],[TIPO]],Super[[#This Row],[CTA]],Super[[#This Row],[OBJ]]))</f>
        <v/>
      </c>
      <c r="AA200" s="116"/>
    </row>
    <row r="201" spans="1:27" ht="22.5">
      <c r="A201" s="16" t="s">
        <v>149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Row],[CTA]]),CONCATENATE(Super[[#This Row],[TIPO]],Super[[#This Row],[CTA]],Super[[#This Row],[OBJ]]))</f>
        <v/>
      </c>
      <c r="AA201" s="116"/>
    </row>
    <row r="202" spans="1:27" ht="22.5">
      <c r="A202" s="16" t="s">
        <v>149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Row],[CTA]]),CONCATENATE(Super[[#This Row],[TIPO]],Super[[#This Row],[CTA]],Super[[#This Row],[OBJ]]))</f>
        <v/>
      </c>
      <c r="AA202" s="116"/>
    </row>
    <row r="203" spans="1:27" ht="22.5">
      <c r="A203" s="16" t="s">
        <v>149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Row],[CTA]]),CONCATENATE(Super[[#This Row],[TIPO]],Super[[#This Row],[CTA]],Super[[#This Row],[OBJ]]))</f>
        <v/>
      </c>
      <c r="AA203" s="116"/>
    </row>
    <row r="204" spans="1:27" ht="22.5">
      <c r="A204" s="16" t="s">
        <v>149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Row],[CTA]]),CONCATENATE(Super[[#This Row],[TIPO]],Super[[#This Row],[CTA]],Super[[#This Row],[OBJ]]))</f>
        <v/>
      </c>
      <c r="AA204" s="116"/>
    </row>
    <row r="205" spans="1:27" ht="22.5">
      <c r="A205" s="16" t="s">
        <v>149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Row],[CTA]]),CONCATENATE(Super[[#This Row],[TIPO]],Super[[#This Row],[CTA]],Super[[#This Row],[OBJ]]))</f>
        <v/>
      </c>
      <c r="AA205" s="116"/>
    </row>
    <row r="206" spans="1:27" ht="22.5">
      <c r="A206" s="16" t="s">
        <v>149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Row],[CTA]]),CONCATENATE(Super[[#This Row],[TIPO]],Super[[#This Row],[CTA]],Super[[#This Row],[OBJ]]))</f>
        <v/>
      </c>
      <c r="AA206" s="116"/>
    </row>
    <row r="207" spans="1:27" ht="22.5">
      <c r="A207" s="16" t="s">
        <v>149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Row],[CTA]]),CONCATENATE(Super[[#This Row],[TIPO]],Super[[#This Row],[CTA]],Super[[#This Row],[OBJ]]))</f>
        <v/>
      </c>
      <c r="AA207" s="116"/>
    </row>
    <row r="208" spans="1:27">
      <c r="A208" s="16" t="s">
        <v>150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Row],[CTA]]),CONCATENATE(Super[[#This Row],[TIPO]],Super[[#This Row],[CTA]],Super[[#This Row],[OBJ]]))</f>
        <v/>
      </c>
      <c r="AA208" s="116"/>
    </row>
    <row r="209" spans="1:27">
      <c r="A209" s="16" t="s">
        <v>150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Row],[CTA]]),CONCATENATE(Super[[#This Row],[TIPO]],Super[[#This Row],[CTA]],Super[[#This Row],[OBJ]]))</f>
        <v/>
      </c>
      <c r="AA209" s="116"/>
    </row>
    <row r="210" spans="1:27">
      <c r="A210" s="16" t="s">
        <v>150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Row],[CTA]]),CONCATENATE(Super[[#This Row],[TIPO]],Super[[#This Row],[CTA]],Super[[#This Row],[OBJ]]))</f>
        <v/>
      </c>
      <c r="AA210" s="116"/>
    </row>
    <row r="211" spans="1:27">
      <c r="A211" s="16" t="s">
        <v>150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Row],[CTA]]),CONCATENATE(Super[[#This Row],[TIPO]],Super[[#This Row],[CTA]],Super[[#This Row],[OBJ]]))</f>
        <v/>
      </c>
      <c r="AA211" s="116"/>
    </row>
    <row r="212" spans="1:27">
      <c r="A212" s="16" t="s">
        <v>150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Row],[CTA]]),CONCATENATE(Super[[#This Row],[TIPO]],Super[[#This Row],[CTA]],Super[[#This Row],[OBJ]]))</f>
        <v/>
      </c>
      <c r="AA212" s="116"/>
    </row>
    <row r="213" spans="1:27">
      <c r="A213" s="16" t="s">
        <v>150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Row],[CTA]]),CONCATENATE(Super[[#This Row],[TIPO]],Super[[#This Row],[CTA]],Super[[#This Row],[OBJ]]))</f>
        <v/>
      </c>
      <c r="AA213" s="116"/>
    </row>
    <row r="214" spans="1:27">
      <c r="A214" s="16" t="s">
        <v>150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Row],[CTA]]),CONCATENATE(Super[[#This Row],[TIPO]],Super[[#This Row],[CTA]],Super[[#This Row],[OBJ]]))</f>
        <v/>
      </c>
      <c r="AA214" s="116"/>
    </row>
    <row r="215" spans="1:27">
      <c r="A215" s="16" t="s">
        <v>150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Row],[CTA]]),CONCATENATE(Super[[#This Row],[TIPO]],Super[[#This Row],[CTA]],Super[[#This Row],[OBJ]]))</f>
        <v/>
      </c>
      <c r="AA215" s="116"/>
    </row>
    <row r="216" spans="1:27">
      <c r="A216" s="16" t="s">
        <v>150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Row],[CTA]]),CONCATENATE(Super[[#This Row],[TIPO]],Super[[#This Row],[CTA]],Super[[#This Row],[OBJ]]))</f>
        <v/>
      </c>
      <c r="AA216" s="116"/>
    </row>
    <row r="217" spans="1:27">
      <c r="A217" s="16" t="s">
        <v>150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Row],[CTA]]),CONCATENATE(Super[[#This Row],[TIPO]],Super[[#This Row],[CTA]],Super[[#This Row],[OBJ]]))</f>
        <v/>
      </c>
      <c r="AA217" s="116"/>
    </row>
    <row r="218" spans="1:27">
      <c r="A218" s="16" t="s">
        <v>150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Row],[CTA]]),CONCATENATE(Super[[#This Row],[TIPO]],Super[[#This Row],[CTA]],Super[[#This Row],[OBJ]]))</f>
        <v/>
      </c>
      <c r="AA218" s="116"/>
    </row>
    <row r="219" spans="1:27">
      <c r="A219" s="16" t="s">
        <v>150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Row],[CTA]]),CONCATENATE(Super[[#This Row],[TIPO]],Super[[#This Row],[CTA]],Super[[#This Row],[OBJ]]))</f>
        <v/>
      </c>
      <c r="AA219" s="116"/>
    </row>
    <row r="220" spans="1:27">
      <c r="A220" s="16" t="s">
        <v>150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Row],[CTA]]),CONCATENATE(Super[[#This Row],[TIPO]],Super[[#This Row],[CTA]],Super[[#This Row],[OBJ]]))</f>
        <v/>
      </c>
      <c r="AA220" s="116"/>
    </row>
    <row r="221" spans="1:27">
      <c r="A221" s="16" t="s">
        <v>150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Row],[CTA]]),CONCATENATE(Super[[#This Row],[TIPO]],Super[[#This Row],[CTA]],Super[[#This Row],[OBJ]]))</f>
        <v/>
      </c>
      <c r="AA221" s="116"/>
    </row>
    <row r="222" spans="1:27">
      <c r="A222" s="16" t="s">
        <v>150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Row],[CTA]]),CONCATENATE(Super[[#This Row],[TIPO]],Super[[#This Row],[CTA]],Super[[#This Row],[OBJ]]))</f>
        <v/>
      </c>
      <c r="AA222" s="116"/>
    </row>
    <row r="223" spans="1:27">
      <c r="A223" s="16" t="s">
        <v>150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Row],[CTA]]),CONCATENATE(Super[[#This Row],[TIPO]],Super[[#This Row],[CTA]],Super[[#This Row],[OBJ]]))</f>
        <v/>
      </c>
      <c r="AA223" s="116"/>
    </row>
    <row r="224" spans="1:27">
      <c r="A224" s="16" t="s">
        <v>150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Row],[CTA]]),CONCATENATE(Super[[#This Row],[TIPO]],Super[[#This Row],[CTA]],Super[[#This Row],[OBJ]]))</f>
        <v/>
      </c>
      <c r="AA224" s="116"/>
    </row>
    <row r="225" spans="1:27">
      <c r="A225" s="16" t="s">
        <v>150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Row],[CTA]]),CONCATENATE(Super[[#This Row],[TIPO]],Super[[#This Row],[CTA]],Super[[#This Row],[OBJ]]))</f>
        <v/>
      </c>
      <c r="AA225" s="116"/>
    </row>
    <row r="226" spans="1:27">
      <c r="A226" s="16" t="s">
        <v>150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Row],[CTA]]),CONCATENATE(Super[[#This Row],[TIPO]],Super[[#This Row],[CTA]],Super[[#This Row],[OBJ]]))</f>
        <v/>
      </c>
      <c r="AA226" s="116"/>
    </row>
    <row r="227" spans="1:27">
      <c r="A227" s="16" t="s">
        <v>150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Row],[CTA]]),CONCATENATE(Super[[#This Row],[TIPO]],Super[[#This Row],[CTA]],Super[[#This Row],[OBJ]]))</f>
        <v/>
      </c>
      <c r="AA227" s="116"/>
    </row>
    <row r="228" spans="1:27">
      <c r="A228" s="16" t="s">
        <v>150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Row],[CTA]]),CONCATENATE(Super[[#This Row],[TIPO]],Super[[#This Row],[CTA]],Super[[#This Row],[OBJ]]))</f>
        <v/>
      </c>
      <c r="AA228" s="116"/>
    </row>
    <row r="229" spans="1:27">
      <c r="A229" s="16" t="s">
        <v>150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Row],[CTA]]),CONCATENATE(Super[[#This Row],[TIPO]],Super[[#This Row],[CTA]],Super[[#This Row],[OBJ]]))</f>
        <v/>
      </c>
      <c r="AA229" s="116"/>
    </row>
    <row r="230" spans="1:27">
      <c r="A230" s="16" t="s">
        <v>150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Row],[CTA]]),CONCATENATE(Super[[#This Row],[TIPO]],Super[[#This Row],[CTA]],Super[[#This Row],[OBJ]]))</f>
        <v/>
      </c>
      <c r="AA230" s="116"/>
    </row>
    <row r="231" spans="1:27" ht="22.5">
      <c r="A231" s="16" t="s">
        <v>151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Row],[CTA]]),CONCATENATE(Super[[#This Row],[TIPO]],Super[[#This Row],[CTA]],Super[[#This Row],[OBJ]]))</f>
        <v/>
      </c>
      <c r="AA231" s="116"/>
    </row>
    <row r="232" spans="1:27" ht="22.5">
      <c r="A232" s="16" t="s">
        <v>151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Row],[CTA]]),CONCATENATE(Super[[#This Row],[TIPO]],Super[[#This Row],[CTA]],Super[[#This Row],[OBJ]]))</f>
        <v/>
      </c>
      <c r="AA232" s="116"/>
    </row>
    <row r="233" spans="1:27" ht="22.5">
      <c r="A233" s="16" t="s">
        <v>151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Row],[CTA]]),CONCATENATE(Super[[#This Row],[TIPO]],Super[[#This Row],[CTA]],Super[[#This Row],[OBJ]]))</f>
        <v/>
      </c>
      <c r="AA233" s="116"/>
    </row>
    <row r="234" spans="1:27" ht="22.5">
      <c r="A234" s="16" t="s">
        <v>151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Row],[CTA]]),CONCATENATE(Super[[#This Row],[TIPO]],Super[[#This Row],[CTA]],Super[[#This Row],[OBJ]]))</f>
        <v/>
      </c>
      <c r="AA234" s="116"/>
    </row>
    <row r="235" spans="1:27" ht="22.5">
      <c r="A235" s="16" t="s">
        <v>151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Row],[CTA]]),CONCATENATE(Super[[#This Row],[TIPO]],Super[[#This Row],[CTA]],Super[[#This Row],[OBJ]]))</f>
        <v/>
      </c>
      <c r="AA235" s="116"/>
    </row>
    <row r="236" spans="1:27" ht="22.5">
      <c r="A236" s="16" t="s">
        <v>151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Row],[CTA]]),CONCATENATE(Super[[#This Row],[TIPO]],Super[[#This Row],[CTA]],Super[[#This Row],[OBJ]]))</f>
        <v/>
      </c>
      <c r="AA236" s="116"/>
    </row>
    <row r="237" spans="1:27" ht="22.5">
      <c r="A237" s="16" t="s">
        <v>151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Row],[CTA]]),CONCATENATE(Super[[#This Row],[TIPO]],Super[[#This Row],[CTA]],Super[[#This Row],[OBJ]]))</f>
        <v/>
      </c>
      <c r="AA237" s="116"/>
    </row>
    <row r="238" spans="1:27" ht="22.5">
      <c r="A238" s="16" t="s">
        <v>151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Row],[CTA]]),CONCATENATE(Super[[#This Row],[TIPO]],Super[[#This Row],[CTA]],Super[[#This Row],[OBJ]]))</f>
        <v/>
      </c>
      <c r="AA238" s="116"/>
    </row>
    <row r="239" spans="1:27" ht="22.5">
      <c r="A239" s="16" t="s">
        <v>151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Row],[CTA]]),CONCATENATE(Super[[#This Row],[TIPO]],Super[[#This Row],[CTA]],Super[[#This Row],[OBJ]]))</f>
        <v/>
      </c>
      <c r="AA239" s="116"/>
    </row>
    <row r="240" spans="1:27" ht="22.5">
      <c r="A240" s="16" t="s">
        <v>151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Row],[CTA]]),CONCATENATE(Super[[#This Row],[TIPO]],Super[[#This Row],[CTA]],Super[[#This Row],[OBJ]]))</f>
        <v/>
      </c>
      <c r="AA240" s="116"/>
    </row>
    <row r="241" spans="1:27" ht="22.5">
      <c r="A241" s="16" t="s">
        <v>151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Row],[CTA]]),CONCATENATE(Super[[#This Row],[TIPO]],Super[[#This Row],[CTA]],Super[[#This Row],[OBJ]]))</f>
        <v/>
      </c>
      <c r="AA241" s="116"/>
    </row>
    <row r="242" spans="1:27" ht="22.5">
      <c r="A242" s="16" t="s">
        <v>151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Row],[CTA]]),CONCATENATE(Super[[#This Row],[TIPO]],Super[[#This Row],[CTA]],Super[[#This Row],[OBJ]]))</f>
        <v/>
      </c>
      <c r="AA242" s="116"/>
    </row>
    <row r="243" spans="1:27" ht="22.5">
      <c r="A243" s="16" t="s">
        <v>151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Row],[CTA]]),CONCATENATE(Super[[#This Row],[TIPO]],Super[[#This Row],[CTA]],Super[[#This Row],[OBJ]]))</f>
        <v/>
      </c>
      <c r="AA243" s="116"/>
    </row>
    <row r="244" spans="1:27" ht="22.5">
      <c r="A244" s="16" t="s">
        <v>151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Row],[CTA]]),CONCATENATE(Super[[#This Row],[TIPO]],Super[[#This Row],[CTA]],Super[[#This Row],[OBJ]]))</f>
        <v/>
      </c>
      <c r="AA244" s="116"/>
    </row>
    <row r="245" spans="1:27" ht="22.5">
      <c r="A245" s="16" t="s">
        <v>151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Row],[CTA]]),CONCATENATE(Super[[#This Row],[TIPO]],Super[[#This Row],[CTA]],Super[[#This Row],[OBJ]]))</f>
        <v/>
      </c>
      <c r="AA245" s="116"/>
    </row>
    <row r="246" spans="1:27" ht="22.5">
      <c r="A246" s="16" t="s">
        <v>151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Row],[CTA]]),CONCATENATE(Super[[#This Row],[TIPO]],Super[[#This Row],[CTA]],Super[[#This Row],[OBJ]]))</f>
        <v/>
      </c>
      <c r="AA246" s="116"/>
    </row>
    <row r="247" spans="1:27" ht="22.5">
      <c r="A247" s="16" t="s">
        <v>151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Row],[CTA]]),CONCATENATE(Super[[#This Row],[TIPO]],Super[[#This Row],[CTA]],Super[[#This Row],[OBJ]]))</f>
        <v/>
      </c>
      <c r="AA247" s="116"/>
    </row>
    <row r="248" spans="1:27" ht="22.5">
      <c r="A248" s="16" t="s">
        <v>151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Row],[CTA]]),CONCATENATE(Super[[#This Row],[TIPO]],Super[[#This Row],[CTA]],Super[[#This Row],[OBJ]]))</f>
        <v/>
      </c>
      <c r="AA248" s="116"/>
    </row>
    <row r="249" spans="1:27" ht="22.5">
      <c r="A249" s="16" t="s">
        <v>151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Row],[CTA]]),CONCATENATE(Super[[#This Row],[TIPO]],Super[[#This Row],[CTA]],Super[[#This Row],[OBJ]]))</f>
        <v/>
      </c>
      <c r="AA249" s="116"/>
    </row>
    <row r="250" spans="1:27" ht="22.5">
      <c r="A250" s="16" t="s">
        <v>151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Row],[CTA]]),CONCATENATE(Super[[#This Row],[TIPO]],Super[[#This Row],[CTA]],Super[[#This Row],[OBJ]]))</f>
        <v/>
      </c>
      <c r="AA250" s="116"/>
    </row>
    <row r="251" spans="1:27" ht="22.5">
      <c r="A251" s="16" t="s">
        <v>151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Row],[CTA]]),CONCATENATE(Super[[#This Row],[TIPO]],Super[[#This Row],[CTA]],Super[[#This Row],[OBJ]]))</f>
        <v/>
      </c>
      <c r="AA251" s="116"/>
    </row>
    <row r="252" spans="1:27" ht="22.5">
      <c r="A252" s="16" t="s">
        <v>151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Row],[CTA]]),CONCATENATE(Super[[#This Row],[TIPO]],Super[[#This Row],[CTA]],Super[[#This Row],[OBJ]]))</f>
        <v/>
      </c>
      <c r="AA252" s="116"/>
    </row>
    <row r="253" spans="1:27" ht="22.5">
      <c r="A253" s="16" t="s">
        <v>151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Row],[CTA]]),CONCATENATE(Super[[#This Row],[TIPO]],Super[[#This Row],[CTA]],Super[[#This Row],[OBJ]]))</f>
        <v/>
      </c>
      <c r="AA253" s="116"/>
    </row>
    <row r="254" spans="1:27" ht="22.5">
      <c r="A254" s="16" t="s">
        <v>152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Row],[CTA]]),CONCATENATE(Super[[#This Row],[TIPO]],Super[[#This Row],[CTA]],Super[[#This Row],[OBJ]]))</f>
        <v/>
      </c>
      <c r="AA254" s="116"/>
    </row>
    <row r="255" spans="1:27" ht="22.5">
      <c r="A255" s="16" t="s">
        <v>152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Row],[CTA]]),CONCATENATE(Super[[#This Row],[TIPO]],Super[[#This Row],[CTA]],Super[[#This Row],[OBJ]]))</f>
        <v/>
      </c>
      <c r="AA255" s="116"/>
    </row>
    <row r="256" spans="1:27" ht="22.5">
      <c r="A256" s="16" t="s">
        <v>152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Row],[CTA]]),CONCATENATE(Super[[#This Row],[TIPO]],Super[[#This Row],[CTA]],Super[[#This Row],[OBJ]]))</f>
        <v/>
      </c>
      <c r="AA256" s="116"/>
    </row>
    <row r="257" spans="1:27" ht="22.5">
      <c r="A257" s="16" t="s">
        <v>152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Row],[CTA]]),CONCATENATE(Super[[#This Row],[TIPO]],Super[[#This Row],[CTA]],Super[[#This Row],[OBJ]]))</f>
        <v/>
      </c>
      <c r="AA257" s="116"/>
    </row>
    <row r="258" spans="1:27" ht="22.5">
      <c r="A258" s="16" t="s">
        <v>152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Row],[CTA]]),CONCATENATE(Super[[#This Row],[TIPO]],Super[[#This Row],[CTA]],Super[[#This Row],[OBJ]]))</f>
        <v/>
      </c>
      <c r="AA258" s="116"/>
    </row>
    <row r="259" spans="1:27" ht="22.5">
      <c r="A259" s="16" t="s">
        <v>152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Row],[CTA]]),CONCATENATE(Super[[#This Row],[TIPO]],Super[[#This Row],[CTA]],Super[[#This Row],[OBJ]]))</f>
        <v/>
      </c>
      <c r="AA259" s="116"/>
    </row>
    <row r="260" spans="1:27" ht="22.5">
      <c r="A260" s="16" t="s">
        <v>152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Row],[CTA]]),CONCATENATE(Super[[#This Row],[TIPO]],Super[[#This Row],[CTA]],Super[[#This Row],[OBJ]]))</f>
        <v/>
      </c>
      <c r="AA260" s="116"/>
    </row>
    <row r="261" spans="1:27" ht="22.5">
      <c r="A261" s="16" t="s">
        <v>152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Row],[CTA]]),CONCATENATE(Super[[#This Row],[TIPO]],Super[[#This Row],[CTA]],Super[[#This Row],[OBJ]]))</f>
        <v/>
      </c>
      <c r="AA261" s="116"/>
    </row>
    <row r="262" spans="1:27" ht="22.5">
      <c r="A262" s="16" t="s">
        <v>152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Row],[CTA]]),CONCATENATE(Super[[#This Row],[TIPO]],Super[[#This Row],[CTA]],Super[[#This Row],[OBJ]]))</f>
        <v/>
      </c>
      <c r="AA262" s="116"/>
    </row>
    <row r="263" spans="1:27" ht="22.5">
      <c r="A263" s="16" t="s">
        <v>152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Row],[CTA]]),CONCATENATE(Super[[#This Row],[TIPO]],Super[[#This Row],[CTA]],Super[[#This Row],[OBJ]]))</f>
        <v/>
      </c>
      <c r="AA263" s="116"/>
    </row>
    <row r="264" spans="1:27" ht="22.5">
      <c r="A264" s="16" t="s">
        <v>152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Row],[CTA]]),CONCATENATE(Super[[#This Row],[TIPO]],Super[[#This Row],[CTA]],Super[[#This Row],[OBJ]]))</f>
        <v/>
      </c>
      <c r="AA264" s="116"/>
    </row>
    <row r="265" spans="1:27" ht="22.5">
      <c r="A265" s="16" t="s">
        <v>152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Row],[CTA]]),CONCATENATE(Super[[#This Row],[TIPO]],Super[[#This Row],[CTA]],Super[[#This Row],[OBJ]]))</f>
        <v/>
      </c>
      <c r="AA265" s="116"/>
    </row>
    <row r="266" spans="1:27" ht="22.5">
      <c r="A266" s="16" t="s">
        <v>152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Row],[CTA]]),CONCATENATE(Super[[#This Row],[TIPO]],Super[[#This Row],[CTA]],Super[[#This Row],[OBJ]]))</f>
        <v/>
      </c>
      <c r="AA266" s="116"/>
    </row>
    <row r="267" spans="1:27" ht="22.5">
      <c r="A267" s="16" t="s">
        <v>152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Row],[CTA]]),CONCATENATE(Super[[#This Row],[TIPO]],Super[[#This Row],[CTA]],Super[[#This Row],[OBJ]]))</f>
        <v/>
      </c>
      <c r="AA267" s="116"/>
    </row>
    <row r="268" spans="1:27" ht="22.5">
      <c r="A268" s="16" t="s">
        <v>152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Row],[CTA]]),CONCATENATE(Super[[#This Row],[TIPO]],Super[[#This Row],[CTA]],Super[[#This Row],[OBJ]]))</f>
        <v/>
      </c>
      <c r="AA268" s="116"/>
    </row>
    <row r="269" spans="1:27" ht="22.5">
      <c r="A269" s="16" t="s">
        <v>152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Row],[CTA]]),CONCATENATE(Super[[#This Row],[TIPO]],Super[[#This Row],[CTA]],Super[[#This Row],[OBJ]]))</f>
        <v/>
      </c>
      <c r="AA269" s="116"/>
    </row>
    <row r="270" spans="1:27" ht="22.5">
      <c r="A270" s="16" t="s">
        <v>152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Row],[CTA]]),CONCATENATE(Super[[#This Row],[TIPO]],Super[[#This Row],[CTA]],Super[[#This Row],[OBJ]]))</f>
        <v/>
      </c>
      <c r="AA270" s="116"/>
    </row>
    <row r="271" spans="1:27" ht="22.5">
      <c r="A271" s="16" t="s">
        <v>152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Row],[CTA]]),CONCATENATE(Super[[#This Row],[TIPO]],Super[[#This Row],[CTA]],Super[[#This Row],[OBJ]]))</f>
        <v/>
      </c>
      <c r="AA271" s="116"/>
    </row>
    <row r="272" spans="1:27" ht="22.5">
      <c r="A272" s="16" t="s">
        <v>152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Row],[CTA]]),CONCATENATE(Super[[#This Row],[TIPO]],Super[[#This Row],[CTA]],Super[[#This Row],[OBJ]]))</f>
        <v/>
      </c>
      <c r="AA272" s="116"/>
    </row>
    <row r="273" spans="1:27" ht="22.5">
      <c r="A273" s="16" t="s">
        <v>152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Row],[CTA]]),CONCATENATE(Super[[#This Row],[TIPO]],Super[[#This Row],[CTA]],Super[[#This Row],[OBJ]]))</f>
        <v/>
      </c>
      <c r="AA273" s="116"/>
    </row>
    <row r="274" spans="1:27" ht="22.5">
      <c r="A274" s="16" t="s">
        <v>152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Row],[CTA]]),CONCATENATE(Super[[#This Row],[TIPO]],Super[[#This Row],[CTA]],Super[[#This Row],[OBJ]]))</f>
        <v/>
      </c>
      <c r="AA274" s="116"/>
    </row>
    <row r="275" spans="1:27" ht="22.5">
      <c r="A275" s="16" t="s">
        <v>152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Row],[CTA]]),CONCATENATE(Super[[#This Row],[TIPO]],Super[[#This Row],[CTA]],Super[[#This Row],[OBJ]]))</f>
        <v/>
      </c>
      <c r="AA275" s="116"/>
    </row>
    <row r="276" spans="1:27" ht="22.5">
      <c r="A276" s="16" t="s">
        <v>152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Row],[CTA]]),CONCATENATE(Super[[#This Row],[TIPO]],Super[[#This Row],[CTA]],Super[[#This Row],[OBJ]]))</f>
        <v/>
      </c>
      <c r="AA276" s="116"/>
    </row>
    <row r="277" spans="1:27">
      <c r="Z277" t="str">
        <f>IF(Super[[#This Row],[TIPO]]="A",CONCATENATE(Super[[#This Row],[TIPO]],Super[[#This Row],[CTA]]),CONCATENATE(Super[[#This Row],[TIPO]],Super[[#This Row],[CTA]],Super[[#This Row],[OBJ]]))</f>
        <v/>
      </c>
      <c r="AA277" s="116"/>
    </row>
    <row r="278" spans="1:27">
      <c r="Z278" t="str">
        <f>IF(Super[[#This Row],[TIPO]]="A",CONCATENATE(Super[[#This Row],[TIPO]],Super[[#This Row],[CTA]]),CONCATENATE(Super[[#This Row],[TIPO]],Super[[#This Row],[CTA]],Super[[#This Row],[OBJ]]))</f>
        <v/>
      </c>
      <c r="AA278" s="116"/>
    </row>
    <row r="279" spans="1:27">
      <c r="Z279" t="str">
        <f>IF(Super[[#This Row],[TIPO]]="A",CONCATENATE(Super[[#This Row],[TIPO]],Super[[#This Row],[CTA]]),CONCATENATE(Super[[#This Row],[TIPO]],Super[[#This Row],[CTA]],Super[[#This Row],[OBJ]]))</f>
        <v/>
      </c>
      <c r="AA279" s="116"/>
    </row>
    <row r="280" spans="1:27">
      <c r="Z280" t="str">
        <f>IF(Super[[#This Row],[TIPO]]="A",CONCATENATE(Super[[#This Row],[TIPO]],Super[[#This Row],[CTA]]),CONCATENATE(Super[[#This Row],[TIPO]],Super[[#This Row],[CTA]],Super[[#This Row],[OBJ]]))</f>
        <v/>
      </c>
      <c r="AA280" s="116"/>
    </row>
    <row r="281" spans="1:27">
      <c r="Z281" t="str">
        <f>IF(Super[[#This Row],[TIPO]]="A",CONCATENATE(Super[[#This Row],[TIPO]],Super[[#This Row],[CTA]]),CONCATENATE(Super[[#This Row],[TIPO]],Super[[#This Row],[CTA]],Super[[#This Row],[OBJ]]))</f>
        <v/>
      </c>
      <c r="AA281" s="116"/>
    </row>
    <row r="282" spans="1:27" ht="18.75" customHeight="1">
      <c r="Z282" t="str">
        <f>IF(Super[[#This Row],[TIPO]]="A",CONCATENATE(Super[[#This Row],[TIPO]],Super[[#This Row],[CTA]]),CONCATENATE(Super[[#This Row],[TIPO]],Super[[#This Row],[CTA]],Super[[#This Row],[OBJ]]))</f>
        <v/>
      </c>
      <c r="AA282" s="118"/>
    </row>
    <row r="283" spans="1:27"/>
    <row r="284" spans="1:27"/>
    <row r="285" spans="1:27"/>
    <row r="286" spans="1:27"/>
    <row r="287" spans="1:27"/>
    <row r="288" spans="1:27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4" t="s">
        <v>153</v>
      </c>
      <c r="B2" s="134"/>
      <c r="C2" s="134"/>
      <c r="D2" s="134"/>
      <c r="E2" s="134"/>
      <c r="F2" s="134"/>
      <c r="G2" s="134"/>
      <c r="H2" s="134"/>
      <c r="I2" s="134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143</v>
      </c>
      <c r="D3" t="s">
        <v>29</v>
      </c>
      <c r="F3" s="78" t="s">
        <v>143</v>
      </c>
      <c r="G3" t="s">
        <v>139</v>
      </c>
      <c r="I3" t="s">
        <v>172</v>
      </c>
      <c r="K3" s="78" t="s">
        <v>143</v>
      </c>
      <c r="P3" t="s">
        <v>108</v>
      </c>
      <c r="Q3" t="s">
        <v>174</v>
      </c>
    </row>
    <row r="4" spans="1:18">
      <c r="A4" s="79" t="s">
        <v>135</v>
      </c>
      <c r="C4" t="s">
        <v>135</v>
      </c>
      <c r="D4" s="13">
        <f t="shared" ref="D4:D15" si="0">B4</f>
        <v>0</v>
      </c>
      <c r="F4" s="79" t="s">
        <v>135</v>
      </c>
      <c r="G4" s="13"/>
      <c r="H4" t="s">
        <v>135</v>
      </c>
      <c r="I4" s="13">
        <f t="shared" ref="I4:I15" si="1">G4</f>
        <v>0</v>
      </c>
      <c r="J4" s="13"/>
      <c r="K4" s="79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136</v>
      </c>
      <c r="C5" t="s">
        <v>136</v>
      </c>
      <c r="D5" s="13">
        <f t="shared" si="0"/>
        <v>0</v>
      </c>
      <c r="F5" s="79" t="s">
        <v>136</v>
      </c>
      <c r="G5" s="13"/>
      <c r="H5" t="s">
        <v>136</v>
      </c>
      <c r="I5" s="13">
        <f t="shared" si="1"/>
        <v>0</v>
      </c>
      <c r="J5" s="13"/>
      <c r="K5" s="79" t="s">
        <v>136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137</v>
      </c>
      <c r="C6" t="s">
        <v>137</v>
      </c>
      <c r="D6" s="13">
        <f t="shared" si="0"/>
        <v>0</v>
      </c>
      <c r="F6" s="79" t="s">
        <v>137</v>
      </c>
      <c r="G6" s="13"/>
      <c r="H6" t="s">
        <v>137</v>
      </c>
      <c r="I6" s="13">
        <f t="shared" si="1"/>
        <v>0</v>
      </c>
      <c r="J6" s="13"/>
      <c r="K6" s="79" t="s">
        <v>137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140</v>
      </c>
      <c r="C7" t="s">
        <v>140</v>
      </c>
      <c r="D7" s="13">
        <f t="shared" si="0"/>
        <v>0</v>
      </c>
      <c r="F7" s="79" t="s">
        <v>140</v>
      </c>
      <c r="G7" s="13"/>
      <c r="H7" t="s">
        <v>140</v>
      </c>
      <c r="I7" s="13">
        <f t="shared" si="1"/>
        <v>0</v>
      </c>
      <c r="J7" s="13"/>
      <c r="K7" s="79" t="s">
        <v>140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141</v>
      </c>
      <c r="C8" t="s">
        <v>141</v>
      </c>
      <c r="D8" s="13">
        <f t="shared" si="0"/>
        <v>0</v>
      </c>
      <c r="F8" s="79" t="s">
        <v>141</v>
      </c>
      <c r="G8" s="13"/>
      <c r="H8" t="s">
        <v>141</v>
      </c>
      <c r="I8" s="13">
        <f t="shared" si="1"/>
        <v>0</v>
      </c>
      <c r="J8" s="13"/>
      <c r="K8" s="79" t="s">
        <v>141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146</v>
      </c>
      <c r="C9" t="s">
        <v>146</v>
      </c>
      <c r="D9" s="13">
        <f t="shared" si="0"/>
        <v>0</v>
      </c>
      <c r="F9" s="79" t="s">
        <v>146</v>
      </c>
      <c r="G9" s="13"/>
      <c r="H9" t="s">
        <v>146</v>
      </c>
      <c r="I9" s="13">
        <f t="shared" si="1"/>
        <v>0</v>
      </c>
      <c r="J9" s="13"/>
      <c r="K9" s="79" t="s">
        <v>146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147</v>
      </c>
      <c r="C10" t="s">
        <v>147</v>
      </c>
      <c r="D10" s="13">
        <f t="shared" si="0"/>
        <v>0</v>
      </c>
      <c r="F10" s="79" t="s">
        <v>147</v>
      </c>
      <c r="G10" s="13"/>
      <c r="H10" t="s">
        <v>147</v>
      </c>
      <c r="I10" s="13">
        <f t="shared" si="1"/>
        <v>0</v>
      </c>
      <c r="J10" s="13"/>
      <c r="K10" s="79" t="s">
        <v>147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148</v>
      </c>
      <c r="C11" t="s">
        <v>148</v>
      </c>
      <c r="D11" s="13">
        <f t="shared" si="0"/>
        <v>0</v>
      </c>
      <c r="F11" s="79" t="s">
        <v>148</v>
      </c>
      <c r="G11" s="13"/>
      <c r="H11" t="s">
        <v>148</v>
      </c>
      <c r="I11" s="13">
        <f t="shared" si="1"/>
        <v>0</v>
      </c>
      <c r="J11" s="13"/>
      <c r="K11" s="79" t="s">
        <v>148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149</v>
      </c>
      <c r="C12" t="s">
        <v>149</v>
      </c>
      <c r="D12" s="13">
        <f t="shared" si="0"/>
        <v>0</v>
      </c>
      <c r="F12" s="79" t="s">
        <v>149</v>
      </c>
      <c r="G12" s="13"/>
      <c r="H12" t="s">
        <v>149</v>
      </c>
      <c r="I12" s="13">
        <f t="shared" si="1"/>
        <v>0</v>
      </c>
      <c r="J12" s="13"/>
      <c r="K12" s="79" t="s">
        <v>149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150</v>
      </c>
      <c r="C13" t="s">
        <v>150</v>
      </c>
      <c r="D13" s="13">
        <f t="shared" si="0"/>
        <v>0</v>
      </c>
      <c r="F13" s="79" t="s">
        <v>150</v>
      </c>
      <c r="G13" s="13"/>
      <c r="H13" t="s">
        <v>150</v>
      </c>
      <c r="I13" s="13">
        <f t="shared" si="1"/>
        <v>0</v>
      </c>
      <c r="J13" s="13"/>
      <c r="K13" s="79" t="s">
        <v>150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151</v>
      </c>
      <c r="C14" t="s">
        <v>151</v>
      </c>
      <c r="D14" s="13">
        <f t="shared" si="0"/>
        <v>0</v>
      </c>
      <c r="F14" s="79" t="s">
        <v>151</v>
      </c>
      <c r="G14" s="13"/>
      <c r="H14" t="s">
        <v>151</v>
      </c>
      <c r="I14" s="13">
        <f t="shared" si="1"/>
        <v>0</v>
      </c>
      <c r="J14" s="13"/>
      <c r="K14" s="79" t="s">
        <v>151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152</v>
      </c>
      <c r="C15" t="s">
        <v>152</v>
      </c>
      <c r="D15" s="13">
        <f t="shared" si="0"/>
        <v>0</v>
      </c>
      <c r="F15" s="79" t="s">
        <v>152</v>
      </c>
      <c r="G15" s="13"/>
      <c r="H15" t="s">
        <v>152</v>
      </c>
      <c r="I15" s="13">
        <f t="shared" si="1"/>
        <v>0</v>
      </c>
      <c r="J15" s="13"/>
      <c r="K15" s="79" t="s">
        <v>152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170</v>
      </c>
      <c r="F16" s="79" t="s">
        <v>170</v>
      </c>
      <c r="G16" s="13"/>
      <c r="K16" s="79" t="s">
        <v>170</v>
      </c>
      <c r="M16" s="13"/>
    </row>
    <row r="17" spans="1:18">
      <c r="A17" s="79" t="s">
        <v>138</v>
      </c>
      <c r="F17" s="79" t="s">
        <v>138</v>
      </c>
      <c r="K17" s="79" t="s">
        <v>138</v>
      </c>
    </row>
    <row r="21" spans="1:18">
      <c r="A21" s="134" t="s">
        <v>173</v>
      </c>
      <c r="B21" s="134"/>
      <c r="C21" s="134"/>
      <c r="D21" s="134"/>
      <c r="E21" s="134"/>
      <c r="F21" s="134"/>
      <c r="G21" s="134"/>
      <c r="H21" s="134"/>
      <c r="I21" s="134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143</v>
      </c>
      <c r="F22" s="78" t="s">
        <v>143</v>
      </c>
      <c r="G22" t="s">
        <v>139</v>
      </c>
      <c r="K22" s="78" t="s">
        <v>143</v>
      </c>
      <c r="P22" t="s">
        <v>108</v>
      </c>
      <c r="Q22" t="s">
        <v>174</v>
      </c>
    </row>
    <row r="23" spans="1:18">
      <c r="A23" s="79" t="s">
        <v>135</v>
      </c>
      <c r="C23" t="str">
        <f t="shared" ref="C23:C34" si="6">A23</f>
        <v>Enero</v>
      </c>
      <c r="D23" s="13">
        <f t="shared" ref="D23:D34" si="7">B23</f>
        <v>0</v>
      </c>
      <c r="F23" s="79" t="s">
        <v>135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136</v>
      </c>
      <c r="C24" t="str">
        <f t="shared" si="6"/>
        <v>Febrero</v>
      </c>
      <c r="D24" s="13">
        <f t="shared" si="7"/>
        <v>0</v>
      </c>
      <c r="F24" s="79" t="s">
        <v>136</v>
      </c>
      <c r="G24" s="13"/>
      <c r="H24" t="str">
        <f t="shared" si="8"/>
        <v>Febrero</v>
      </c>
      <c r="I24" s="13">
        <f t="shared" si="9"/>
        <v>0</v>
      </c>
      <c r="K24" s="79" t="s">
        <v>136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137</v>
      </c>
      <c r="C25" t="str">
        <f t="shared" si="6"/>
        <v>Marzo</v>
      </c>
      <c r="D25" s="13">
        <f t="shared" si="7"/>
        <v>0</v>
      </c>
      <c r="F25" s="79" t="s">
        <v>137</v>
      </c>
      <c r="G25" s="13"/>
      <c r="H25" t="str">
        <f t="shared" si="8"/>
        <v>Marzo</v>
      </c>
      <c r="I25" s="13">
        <f t="shared" si="9"/>
        <v>0</v>
      </c>
      <c r="K25" s="79" t="s">
        <v>137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140</v>
      </c>
      <c r="C26" t="str">
        <f t="shared" si="6"/>
        <v>Abril</v>
      </c>
      <c r="D26" s="13">
        <f t="shared" si="7"/>
        <v>0</v>
      </c>
      <c r="F26" s="79" t="s">
        <v>140</v>
      </c>
      <c r="G26" s="13"/>
      <c r="H26" t="str">
        <f t="shared" si="8"/>
        <v>Abril</v>
      </c>
      <c r="I26" s="13">
        <f t="shared" si="9"/>
        <v>0</v>
      </c>
      <c r="K26" s="79" t="s">
        <v>140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141</v>
      </c>
      <c r="C27" t="str">
        <f t="shared" si="6"/>
        <v>Mayo</v>
      </c>
      <c r="D27" s="13">
        <f t="shared" si="7"/>
        <v>0</v>
      </c>
      <c r="F27" s="79" t="s">
        <v>141</v>
      </c>
      <c r="G27" s="13"/>
      <c r="H27" t="str">
        <f t="shared" si="8"/>
        <v>Mayo</v>
      </c>
      <c r="I27" s="13">
        <f t="shared" si="9"/>
        <v>0</v>
      </c>
      <c r="K27" s="79" t="s">
        <v>141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146</v>
      </c>
      <c r="C28" t="str">
        <f t="shared" si="6"/>
        <v>Junio</v>
      </c>
      <c r="D28" s="13">
        <f t="shared" si="7"/>
        <v>0</v>
      </c>
      <c r="F28" s="79" t="s">
        <v>146</v>
      </c>
      <c r="G28" s="13"/>
      <c r="H28" t="str">
        <f t="shared" si="8"/>
        <v>Junio</v>
      </c>
      <c r="I28" s="13">
        <f t="shared" si="9"/>
        <v>0</v>
      </c>
      <c r="K28" s="79" t="s">
        <v>146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147</v>
      </c>
      <c r="C29" t="str">
        <f t="shared" si="6"/>
        <v>Julio</v>
      </c>
      <c r="D29" s="13">
        <f t="shared" si="7"/>
        <v>0</v>
      </c>
      <c r="F29" s="79" t="s">
        <v>147</v>
      </c>
      <c r="G29" s="13"/>
      <c r="H29" t="str">
        <f t="shared" si="8"/>
        <v>Julio</v>
      </c>
      <c r="I29" s="13">
        <f t="shared" si="9"/>
        <v>0</v>
      </c>
      <c r="K29" s="79" t="s">
        <v>147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148</v>
      </c>
      <c r="C30" t="str">
        <f t="shared" si="6"/>
        <v>Agosto</v>
      </c>
      <c r="D30" s="13">
        <f t="shared" si="7"/>
        <v>0</v>
      </c>
      <c r="F30" s="79" t="s">
        <v>148</v>
      </c>
      <c r="G30" s="13"/>
      <c r="H30" t="str">
        <f t="shared" si="8"/>
        <v>Agosto</v>
      </c>
      <c r="I30" s="13">
        <f t="shared" si="9"/>
        <v>0</v>
      </c>
      <c r="K30" s="79" t="s">
        <v>148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149</v>
      </c>
      <c r="C31" t="str">
        <f t="shared" si="6"/>
        <v>Septiembre</v>
      </c>
      <c r="D31" s="13">
        <f t="shared" si="7"/>
        <v>0</v>
      </c>
      <c r="F31" s="79" t="s">
        <v>149</v>
      </c>
      <c r="G31" s="13"/>
      <c r="H31" t="str">
        <f t="shared" si="8"/>
        <v>Septiembre</v>
      </c>
      <c r="I31" s="13">
        <f t="shared" si="9"/>
        <v>0</v>
      </c>
      <c r="K31" s="79" t="s">
        <v>149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150</v>
      </c>
      <c r="C32" t="str">
        <f t="shared" si="6"/>
        <v>Octubre</v>
      </c>
      <c r="D32" s="13">
        <f t="shared" si="7"/>
        <v>0</v>
      </c>
      <c r="F32" s="79" t="s">
        <v>150</v>
      </c>
      <c r="G32" s="13"/>
      <c r="H32" t="str">
        <f t="shared" si="8"/>
        <v>Octubre</v>
      </c>
      <c r="I32" s="13">
        <f t="shared" si="9"/>
        <v>0</v>
      </c>
      <c r="K32" s="79" t="s">
        <v>150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151</v>
      </c>
      <c r="C33" t="str">
        <f t="shared" si="6"/>
        <v>Noviembre</v>
      </c>
      <c r="D33" s="13">
        <f t="shared" si="7"/>
        <v>0</v>
      </c>
      <c r="F33" s="79" t="s">
        <v>151</v>
      </c>
      <c r="G33" s="13"/>
      <c r="H33" t="str">
        <f t="shared" si="8"/>
        <v>Noviembre</v>
      </c>
      <c r="I33" s="13">
        <f t="shared" si="9"/>
        <v>0</v>
      </c>
      <c r="K33" s="79" t="s">
        <v>151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152</v>
      </c>
      <c r="C34" t="str">
        <f t="shared" si="6"/>
        <v>Diciembre</v>
      </c>
      <c r="D34" s="13">
        <f t="shared" si="7"/>
        <v>0</v>
      </c>
      <c r="F34" s="79" t="s">
        <v>152</v>
      </c>
      <c r="G34" s="13"/>
      <c r="H34" t="str">
        <f t="shared" si="8"/>
        <v>Diciembre</v>
      </c>
      <c r="I34" s="13">
        <f t="shared" si="9"/>
        <v>0</v>
      </c>
      <c r="K34" s="79" t="s">
        <v>152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170</v>
      </c>
      <c r="F35" s="79" t="s">
        <v>170</v>
      </c>
      <c r="G35" s="13"/>
      <c r="K35" s="79" t="s">
        <v>170</v>
      </c>
      <c r="M35" s="13"/>
    </row>
    <row r="36" spans="1:18">
      <c r="A36" s="79" t="s">
        <v>138</v>
      </c>
      <c r="F36" s="79" t="s">
        <v>138</v>
      </c>
      <c r="K36" s="79" t="s">
        <v>138</v>
      </c>
    </row>
    <row r="39" spans="1:18">
      <c r="B39" s="135" t="s">
        <v>166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</row>
    <row r="41" spans="1:18">
      <c r="B41" s="78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t="s">
        <v>135</v>
      </c>
      <c r="C42" s="13">
        <v>1878746856.0500002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136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137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140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141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146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147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148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149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150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151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152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170</v>
      </c>
      <c r="C54" s="13"/>
    </row>
    <row r="55" spans="2:8">
      <c r="B55" t="s">
        <v>138</v>
      </c>
      <c r="C55">
        <v>1878746856.0500002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143</v>
      </c>
    </row>
    <row r="4" spans="1:1">
      <c r="A4" s="79" t="s">
        <v>135</v>
      </c>
    </row>
    <row r="5" spans="1:1">
      <c r="A5" s="80" t="s">
        <v>171</v>
      </c>
    </row>
    <row r="6" spans="1:1">
      <c r="A6" s="79" t="s">
        <v>136</v>
      </c>
    </row>
    <row r="7" spans="1:1">
      <c r="A7" s="80" t="s">
        <v>171</v>
      </c>
    </row>
    <row r="8" spans="1:1">
      <c r="A8" s="79" t="s">
        <v>137</v>
      </c>
    </row>
    <row r="9" spans="1:1">
      <c r="A9" s="80" t="s">
        <v>171</v>
      </c>
    </row>
    <row r="10" spans="1:1">
      <c r="A10" s="79" t="s">
        <v>140</v>
      </c>
    </row>
    <row r="11" spans="1:1">
      <c r="A11" s="80" t="s">
        <v>171</v>
      </c>
    </row>
    <row r="12" spans="1:1">
      <c r="A12" s="79" t="s">
        <v>141</v>
      </c>
    </row>
    <row r="13" spans="1:1">
      <c r="A13" s="80" t="s">
        <v>171</v>
      </c>
    </row>
    <row r="14" spans="1:1">
      <c r="A14" s="79" t="s">
        <v>146</v>
      </c>
    </row>
    <row r="15" spans="1:1">
      <c r="A15" s="80" t="s">
        <v>171</v>
      </c>
    </row>
    <row r="16" spans="1:1">
      <c r="A16" s="79" t="s">
        <v>147</v>
      </c>
    </row>
    <row r="17" spans="1:1">
      <c r="A17" s="80" t="s">
        <v>171</v>
      </c>
    </row>
    <row r="18" spans="1:1">
      <c r="A18" s="79" t="s">
        <v>148</v>
      </c>
    </row>
    <row r="19" spans="1:1">
      <c r="A19" s="80" t="s">
        <v>171</v>
      </c>
    </row>
    <row r="20" spans="1:1">
      <c r="A20" s="79" t="s">
        <v>149</v>
      </c>
    </row>
    <row r="21" spans="1:1">
      <c r="A21" s="80" t="s">
        <v>171</v>
      </c>
    </row>
    <row r="22" spans="1:1">
      <c r="A22" s="79" t="s">
        <v>150</v>
      </c>
    </row>
    <row r="23" spans="1:1">
      <c r="A23" s="80" t="s">
        <v>171</v>
      </c>
    </row>
    <row r="24" spans="1:1">
      <c r="A24" s="79" t="s">
        <v>151</v>
      </c>
    </row>
    <row r="25" spans="1:1">
      <c r="A25" s="80" t="s">
        <v>171</v>
      </c>
    </row>
    <row r="26" spans="1:1">
      <c r="A26" s="79" t="s">
        <v>152</v>
      </c>
    </row>
    <row r="27" spans="1:1">
      <c r="A27" s="80" t="s">
        <v>171</v>
      </c>
    </row>
    <row r="28" spans="1:1">
      <c r="A28" s="79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153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154</v>
      </c>
      <c r="B3" s="31" t="s">
        <v>155</v>
      </c>
      <c r="C3" s="32" t="s">
        <v>135</v>
      </c>
      <c r="D3" s="32" t="s">
        <v>136</v>
      </c>
      <c r="E3" s="32" t="s">
        <v>137</v>
      </c>
      <c r="F3" s="32" t="s">
        <v>140</v>
      </c>
      <c r="G3" s="32" t="s">
        <v>141</v>
      </c>
      <c r="H3" s="33" t="s">
        <v>146</v>
      </c>
      <c r="I3" s="32" t="s">
        <v>147</v>
      </c>
      <c r="J3" s="32" t="s">
        <v>148</v>
      </c>
      <c r="K3" s="32" t="s">
        <v>149</v>
      </c>
      <c r="L3" s="32" t="s">
        <v>150</v>
      </c>
      <c r="M3" s="32" t="s">
        <v>151</v>
      </c>
      <c r="N3" s="32" t="s">
        <v>152</v>
      </c>
      <c r="O3" s="32" t="s">
        <v>135</v>
      </c>
      <c r="P3" s="32" t="s">
        <v>136</v>
      </c>
      <c r="Q3" s="32" t="s">
        <v>137</v>
      </c>
      <c r="R3" s="32" t="s">
        <v>140</v>
      </c>
      <c r="S3" s="32" t="s">
        <v>141</v>
      </c>
      <c r="T3" s="33" t="s">
        <v>146</v>
      </c>
      <c r="U3" s="32" t="s">
        <v>147</v>
      </c>
      <c r="V3" s="32" t="s">
        <v>148</v>
      </c>
      <c r="W3" s="32" t="s">
        <v>149</v>
      </c>
      <c r="X3" s="32" t="s">
        <v>150</v>
      </c>
      <c r="Y3" s="32" t="s">
        <v>151</v>
      </c>
      <c r="Z3" s="32" t="s">
        <v>152</v>
      </c>
    </row>
    <row r="4" spans="1:26" ht="15.75">
      <c r="A4" s="34" t="s">
        <v>156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157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158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159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160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161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162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163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164</v>
      </c>
      <c r="B12" s="31" t="s">
        <v>155</v>
      </c>
      <c r="C12" s="32" t="s">
        <v>135</v>
      </c>
      <c r="D12" s="32" t="s">
        <v>136</v>
      </c>
      <c r="E12" s="32" t="s">
        <v>137</v>
      </c>
      <c r="F12" s="32" t="s">
        <v>140</v>
      </c>
      <c r="G12" s="32" t="s">
        <v>141</v>
      </c>
      <c r="H12" s="33" t="s">
        <v>146</v>
      </c>
      <c r="I12" s="32" t="s">
        <v>147</v>
      </c>
      <c r="J12" s="32" t="s">
        <v>148</v>
      </c>
      <c r="K12" s="32" t="s">
        <v>149</v>
      </c>
      <c r="L12" s="32" t="s">
        <v>150</v>
      </c>
      <c r="M12" s="32" t="s">
        <v>151</v>
      </c>
      <c r="N12" s="32" t="s">
        <v>152</v>
      </c>
      <c r="O12" s="32" t="s">
        <v>135</v>
      </c>
      <c r="P12" s="32" t="s">
        <v>136</v>
      </c>
      <c r="Q12" s="32" t="s">
        <v>137</v>
      </c>
      <c r="R12" s="32" t="s">
        <v>140</v>
      </c>
      <c r="S12" s="32" t="s">
        <v>141</v>
      </c>
      <c r="T12" s="33" t="s">
        <v>146</v>
      </c>
      <c r="U12" s="32" t="s">
        <v>147</v>
      </c>
      <c r="V12" s="32" t="s">
        <v>148</v>
      </c>
      <c r="W12" s="32" t="s">
        <v>149</v>
      </c>
      <c r="X12" s="32" t="s">
        <v>150</v>
      </c>
      <c r="Y12" s="32" t="s">
        <v>151</v>
      </c>
      <c r="Z12" s="32" t="s">
        <v>152</v>
      </c>
    </row>
    <row r="13" spans="1:26" ht="15.75">
      <c r="A13" s="34" t="s">
        <v>156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157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158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159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160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161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165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163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166</v>
      </c>
      <c r="B21" s="31" t="s">
        <v>155</v>
      </c>
      <c r="C21" s="32" t="s">
        <v>135</v>
      </c>
      <c r="D21" s="32" t="s">
        <v>136</v>
      </c>
      <c r="E21" s="32" t="s">
        <v>137</v>
      </c>
      <c r="F21" s="32" t="s">
        <v>140</v>
      </c>
      <c r="G21" s="32" t="s">
        <v>141</v>
      </c>
      <c r="H21" s="33" t="s">
        <v>146</v>
      </c>
      <c r="I21" s="32" t="s">
        <v>147</v>
      </c>
      <c r="J21" s="32" t="s">
        <v>148</v>
      </c>
      <c r="K21" s="32" t="s">
        <v>149</v>
      </c>
      <c r="L21" s="32" t="s">
        <v>150</v>
      </c>
      <c r="M21" s="32" t="s">
        <v>151</v>
      </c>
      <c r="N21" s="32" t="s">
        <v>152</v>
      </c>
      <c r="O21" s="32" t="s">
        <v>135</v>
      </c>
      <c r="P21" s="32" t="s">
        <v>136</v>
      </c>
      <c r="Q21" s="32" t="s">
        <v>137</v>
      </c>
      <c r="R21" s="32" t="s">
        <v>140</v>
      </c>
      <c r="S21" s="32" t="s">
        <v>141</v>
      </c>
      <c r="T21" s="33" t="s">
        <v>146</v>
      </c>
      <c r="U21" s="32" t="s">
        <v>147</v>
      </c>
      <c r="V21" s="32" t="s">
        <v>148</v>
      </c>
      <c r="W21" s="32" t="s">
        <v>149</v>
      </c>
      <c r="X21" s="32" t="s">
        <v>150</v>
      </c>
      <c r="Y21" s="32" t="s">
        <v>151</v>
      </c>
      <c r="Z21" s="32" t="s">
        <v>152</v>
      </c>
    </row>
    <row r="22" spans="1:26" ht="15.75">
      <c r="A22" s="34" t="s">
        <v>156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157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158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159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160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161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165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163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153</v>
      </c>
      <c r="B31" s="31" t="s">
        <v>155</v>
      </c>
      <c r="C31" s="31" t="s">
        <v>135</v>
      </c>
      <c r="D31" s="31" t="s">
        <v>136</v>
      </c>
      <c r="E31" s="31" t="s">
        <v>137</v>
      </c>
      <c r="F31" s="31" t="s">
        <v>140</v>
      </c>
      <c r="G31" s="31" t="s">
        <v>141</v>
      </c>
      <c r="H31" s="31" t="s">
        <v>146</v>
      </c>
      <c r="I31" s="31" t="s">
        <v>147</v>
      </c>
      <c r="J31" s="31" t="s">
        <v>148</v>
      </c>
      <c r="K31" s="31" t="s">
        <v>149</v>
      </c>
      <c r="L31" s="31" t="s">
        <v>150</v>
      </c>
      <c r="M31" s="31" t="s">
        <v>151</v>
      </c>
      <c r="N31" s="31" t="s">
        <v>152</v>
      </c>
      <c r="O31" s="50" t="s">
        <v>135</v>
      </c>
      <c r="P31" s="50" t="s">
        <v>136</v>
      </c>
      <c r="Q31" s="50" t="s">
        <v>137</v>
      </c>
      <c r="R31" s="50" t="s">
        <v>140</v>
      </c>
      <c r="S31" s="50" t="s">
        <v>141</v>
      </c>
      <c r="T31" s="50" t="s">
        <v>146</v>
      </c>
      <c r="U31" s="50" t="s">
        <v>147</v>
      </c>
      <c r="V31" s="50" t="s">
        <v>148</v>
      </c>
      <c r="W31" s="50" t="s">
        <v>149</v>
      </c>
      <c r="X31" s="50" t="s">
        <v>150</v>
      </c>
      <c r="Y31" s="50" t="s">
        <v>151</v>
      </c>
      <c r="Z31" s="50" t="s">
        <v>152</v>
      </c>
    </row>
    <row r="32" spans="1:26" ht="15.75">
      <c r="A32" s="34" t="s">
        <v>156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157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158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159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160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161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162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163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164</v>
      </c>
      <c r="B40" s="31" t="s">
        <v>155</v>
      </c>
      <c r="C40" s="32" t="s">
        <v>135</v>
      </c>
      <c r="D40" s="32" t="s">
        <v>136</v>
      </c>
      <c r="E40" s="32" t="s">
        <v>137</v>
      </c>
      <c r="F40" s="32" t="s">
        <v>140</v>
      </c>
      <c r="G40" s="32" t="s">
        <v>141</v>
      </c>
      <c r="H40" s="32" t="s">
        <v>146</v>
      </c>
      <c r="I40" s="32" t="s">
        <v>147</v>
      </c>
      <c r="J40" s="32" t="s">
        <v>148</v>
      </c>
      <c r="K40" s="32" t="s">
        <v>149</v>
      </c>
      <c r="L40" s="32" t="s">
        <v>150</v>
      </c>
      <c r="M40" s="32" t="s">
        <v>151</v>
      </c>
      <c r="N40" s="32" t="s">
        <v>152</v>
      </c>
      <c r="O40" s="54" t="s">
        <v>135</v>
      </c>
      <c r="P40" s="54" t="s">
        <v>136</v>
      </c>
      <c r="Q40" s="54" t="s">
        <v>137</v>
      </c>
      <c r="R40" s="54" t="s">
        <v>140</v>
      </c>
      <c r="S40" s="54" t="s">
        <v>141</v>
      </c>
      <c r="T40" s="54" t="s">
        <v>146</v>
      </c>
      <c r="U40" s="54" t="s">
        <v>147</v>
      </c>
      <c r="V40" s="54" t="s">
        <v>148</v>
      </c>
      <c r="W40" s="54" t="s">
        <v>149</v>
      </c>
      <c r="X40" s="54" t="s">
        <v>150</v>
      </c>
      <c r="Y40" s="54" t="s">
        <v>151</v>
      </c>
      <c r="Z40" s="54" t="s">
        <v>152</v>
      </c>
    </row>
    <row r="41" spans="1:26" ht="15.75">
      <c r="A41" s="34" t="s">
        <v>156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157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158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159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160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161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165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163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167</v>
      </c>
      <c r="B49" s="31" t="s">
        <v>155</v>
      </c>
      <c r="C49" s="32" t="s">
        <v>135</v>
      </c>
      <c r="D49" s="32" t="s">
        <v>136</v>
      </c>
      <c r="E49" s="32" t="s">
        <v>137</v>
      </c>
      <c r="F49" s="32" t="s">
        <v>140</v>
      </c>
      <c r="G49" s="32" t="s">
        <v>141</v>
      </c>
      <c r="H49" s="32" t="s">
        <v>146</v>
      </c>
      <c r="I49" s="32" t="s">
        <v>147</v>
      </c>
      <c r="J49" s="32" t="s">
        <v>148</v>
      </c>
      <c r="K49" s="32" t="s">
        <v>149</v>
      </c>
      <c r="L49" s="32" t="s">
        <v>150</v>
      </c>
      <c r="M49" s="32" t="s">
        <v>151</v>
      </c>
      <c r="N49" s="32" t="s">
        <v>152</v>
      </c>
      <c r="O49" s="54" t="s">
        <v>135</v>
      </c>
      <c r="P49" s="54" t="s">
        <v>136</v>
      </c>
      <c r="Q49" s="54" t="s">
        <v>137</v>
      </c>
      <c r="R49" s="54" t="s">
        <v>140</v>
      </c>
      <c r="S49" s="54" t="s">
        <v>141</v>
      </c>
      <c r="T49" s="54" t="s">
        <v>146</v>
      </c>
      <c r="U49" s="54" t="s">
        <v>147</v>
      </c>
      <c r="V49" s="54" t="s">
        <v>148</v>
      </c>
      <c r="W49" s="54" t="s">
        <v>149</v>
      </c>
      <c r="X49" s="54" t="s">
        <v>150</v>
      </c>
      <c r="Y49" s="54" t="s">
        <v>151</v>
      </c>
      <c r="Z49" s="54" t="s">
        <v>152</v>
      </c>
    </row>
    <row r="50" spans="1:26" ht="15.75">
      <c r="A50" s="34" t="s">
        <v>156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157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158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159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160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161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165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163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7" t="s">
        <v>115</v>
      </c>
      <c r="D59" s="138"/>
      <c r="E59" s="138"/>
      <c r="F59" s="138"/>
      <c r="G59" s="138"/>
      <c r="H59" s="138"/>
      <c r="I59" s="138"/>
      <c r="J59" s="138"/>
      <c r="K59" s="138"/>
      <c r="L59" s="138"/>
    </row>
    <row r="60" spans="1:26" ht="47.25">
      <c r="C60" s="56">
        <v>20.239999999999998</v>
      </c>
      <c r="D60" s="57" t="s">
        <v>168</v>
      </c>
      <c r="E60" s="58" t="s">
        <v>176</v>
      </c>
      <c r="F60" s="58" t="s">
        <v>177</v>
      </c>
      <c r="G60" s="59">
        <v>2023</v>
      </c>
      <c r="H60" s="58" t="s">
        <v>178</v>
      </c>
      <c r="I60" s="58" t="s">
        <v>179</v>
      </c>
      <c r="J60" s="72" t="s">
        <v>171</v>
      </c>
      <c r="K60" s="58" t="s">
        <v>180</v>
      </c>
      <c r="L60" s="58" t="s">
        <v>181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171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171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171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171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171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171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171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171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171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171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171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171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7" t="s">
        <v>169</v>
      </c>
      <c r="D74" s="138"/>
      <c r="E74" s="138"/>
      <c r="F74" s="138"/>
      <c r="G74" s="138"/>
      <c r="H74" s="138"/>
      <c r="I74" s="138"/>
      <c r="J74" s="138"/>
      <c r="K74" s="138"/>
      <c r="L74" s="138"/>
    </row>
    <row r="75" spans="3:14" ht="47.25">
      <c r="C75" s="56">
        <v>20.239999999999998</v>
      </c>
      <c r="D75" s="57" t="s">
        <v>168</v>
      </c>
      <c r="E75" s="58" t="s">
        <v>176</v>
      </c>
      <c r="F75" s="58" t="s">
        <v>177</v>
      </c>
      <c r="G75" s="59">
        <v>2023</v>
      </c>
      <c r="H75" s="58" t="s">
        <v>178</v>
      </c>
      <c r="I75" s="58" t="s">
        <v>179</v>
      </c>
      <c r="J75" s="72" t="s">
        <v>171</v>
      </c>
      <c r="K75" s="58" t="s">
        <v>180</v>
      </c>
      <c r="L75" s="58" t="s">
        <v>181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171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171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171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171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171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171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171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171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171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171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171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171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0.56447960161462885</v>
      </c>
      <c r="F88" s="65">
        <f>+Ejecucion!D11/Ejecucion!B11</f>
        <v>0.56447960161462885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6" t="s">
        <v>166</v>
      </c>
      <c r="D90" s="136"/>
      <c r="E90" s="136"/>
      <c r="F90" s="136"/>
      <c r="G90" s="136"/>
      <c r="H90" s="136"/>
      <c r="I90" s="136"/>
    </row>
    <row r="91" spans="3:14" ht="47.25">
      <c r="C91" s="56">
        <v>20.239999999999998</v>
      </c>
      <c r="D91" s="57" t="s">
        <v>168</v>
      </c>
      <c r="E91" s="58" t="s">
        <v>176</v>
      </c>
      <c r="F91" s="58" t="s">
        <v>177</v>
      </c>
      <c r="G91" s="59">
        <v>2023</v>
      </c>
      <c r="H91" s="58" t="s">
        <v>178</v>
      </c>
      <c r="I91" s="58" t="s">
        <v>179</v>
      </c>
      <c r="J91" s="72" t="s">
        <v>171</v>
      </c>
      <c r="K91" s="58" t="s">
        <v>180</v>
      </c>
      <c r="L91" s="58" t="s">
        <v>181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171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171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171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171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171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171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171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171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171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171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171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171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2025-06-04T16:57:07Z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