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9. Septiembre/"/>
    </mc:Choice>
  </mc:AlternateContent>
  <xr:revisionPtr revIDLastSave="29" documentId="14_{7412D774-386C-4933-B974-8F1D30CD3A03}" xr6:coauthVersionLast="47" xr6:coauthVersionMax="47" xr10:uidLastSave="{29967C6D-0F53-44A2-8296-3FD6A0D5E14F}"/>
  <workbookProtection workbookAlgorithmName="SHA-512" workbookHashValue="b+i2bfwCvCVoty7SMK8qfYVixHrBhvxDQtH04ZnERNMHPsN17rBd8xpqmXUPwwnenT2uvmFpIm5/YdEcs18z+Q==" workbookSaltValue="KPwyfg8J60Tm+ialgwAyJg==" workbookSpinCount="100000" lockStructure="1"/>
  <bookViews>
    <workbookView xWindow="28680" yWindow="-120" windowWidth="29040" windowHeight="1572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0" r:id="rId8"/>
    <pivotCache cacheId="1" r:id="rId9"/>
    <pivotCache cacheId="2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" i="3" l="1"/>
  <c r="Z2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B9" i="2"/>
  <c r="B10" i="2"/>
  <c r="D17" i="2"/>
  <c r="D7" i="2"/>
  <c r="D10" i="2"/>
  <c r="B7" i="2"/>
  <c r="C18" i="2"/>
  <c r="C7" i="2"/>
  <c r="B16" i="2"/>
  <c r="B18" i="2"/>
  <c r="D16" i="2"/>
  <c r="D18" i="2"/>
  <c r="C10" i="2"/>
  <c r="C9" i="2"/>
  <c r="C17" i="2"/>
  <c r="D9" i="2"/>
  <c r="B17" i="2"/>
  <c r="C16" i="2"/>
  <c r="B8" i="2" l="1"/>
  <c r="C8" i="2"/>
  <c r="D8" i="2"/>
  <c r="D15" i="2"/>
  <c r="D6" i="2"/>
  <c r="C6" i="2"/>
  <c r="D11" i="2" l="1"/>
  <c r="F8" i="2"/>
  <c r="C11" i="2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47" i="32"/>
  <c r="H50" i="32"/>
  <c r="G43" i="32"/>
  <c r="H45" i="32"/>
  <c r="G44" i="32"/>
  <c r="H47" i="32"/>
  <c r="H43" i="32"/>
  <c r="G46" i="32"/>
  <c r="G48" i="32"/>
  <c r="G50" i="32"/>
  <c r="G53" i="32"/>
  <c r="H52" i="32"/>
  <c r="H53" i="32"/>
  <c r="G45" i="32"/>
  <c r="H49" i="32"/>
  <c r="G42" i="32"/>
  <c r="H42" i="32"/>
  <c r="G52" i="32"/>
  <c r="G51" i="32"/>
  <c r="H46" i="32"/>
  <c r="H44" i="32"/>
  <c r="H48" i="32"/>
  <c r="G49" i="32"/>
  <c r="H51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F76" i="11" a="1"/>
  <c r="F76" i="11" s="1"/>
  <c r="E76" i="11" a="1"/>
  <c r="E77" i="11" s="1"/>
  <c r="E80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E81" i="11" l="1"/>
  <c r="I100" i="11"/>
  <c r="H86" i="11"/>
  <c r="I99" i="11"/>
  <c r="E79" i="11"/>
  <c r="H85" i="11"/>
  <c r="I98" i="11"/>
  <c r="H82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96" i="11" l="1"/>
  <c r="F98" i="11"/>
  <c r="F97" i="11"/>
  <c r="F101" i="11"/>
  <c r="F92" i="11"/>
  <c r="F94" i="11"/>
  <c r="F103" i="11"/>
  <c r="F93" i="11"/>
  <c r="F100" i="11"/>
  <c r="F102" i="11"/>
  <c r="F95" i="11"/>
  <c r="E92" i="1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19" i="2"/>
  <c r="G8" i="2"/>
  <c r="G19" i="2"/>
  <c r="F19" i="2"/>
  <c r="E15" i="2"/>
  <c r="C21" i="2" l="1"/>
  <c r="D21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1" i="2" l="1"/>
  <c r="E88" i="11"/>
  <c r="F88" i="11"/>
  <c r="G11" i="2"/>
  <c r="B21" i="2"/>
  <c r="F21" i="2" l="1"/>
  <c r="G21" i="2"/>
  <c r="E8" i="2"/>
  <c r="E11" i="2" s="1"/>
  <c r="E21" i="2" s="1"/>
</calcChain>
</file>

<file path=xl/sharedStrings.xml><?xml version="1.0" encoding="utf-8"?>
<sst xmlns="http://schemas.openxmlformats.org/spreadsheetml/2006/main" count="2121" uniqueCount="205">
  <si>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</si>
  <si>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</si>
  <si>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</si>
  <si>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</si>
  <si>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</si>
  <si>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</si>
  <si>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</si>
  <si>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</si>
  <si>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</si>
  <si>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</si>
  <si>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</si>
  <si>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</si>
  <si>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</si>
  <si>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</si>
  <si>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</si>
  <si>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</si>
  <si>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</si>
  <si>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</si>
  <si>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</si>
  <si>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</si>
  <si>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</si>
  <si>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</si>
  <si>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</si>
  <si>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</si>
  <si>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</si>
  <si>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</si>
  <si>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</si>
  <si>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</si>
  <si>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</si>
  <si>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</si>
  <si>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</si>
  <si>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</si>
  <si>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</si>
  <si>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</si>
  <si>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</si>
  <si>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</si>
  <si>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</si>
  <si>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</si>
  <si>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</si>
  <si>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</si>
  <si>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</si>
  <si>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</si>
  <si>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</si>
  <si>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</si>
  <si>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</si>
  <si>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</si>
  <si>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</si>
  <si>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</si>
  <si>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</si>
  <si>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</si>
  <si>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</si>
  <si>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</si>
  <si>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</si>
  <si>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</si>
  <si>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</si>
  <si>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</si>
  <si>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</si>
  <si>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</si>
  <si>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</si>
  <si>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</si>
  <si>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</si>
  <si>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</si>
  <si>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</si>
  <si>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</si>
  <si>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</si>
  <si>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</si>
  <si>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</si>
  <si>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</si>
  <si>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</si>
  <si>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</si>
  <si>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</si>
  <si>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</si>
  <si>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</si>
  <si>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</si>
  <si>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</si>
  <si>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</si>
  <si>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</si>
  <si>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</si>
  <si>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</si>
  <si>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</si>
  <si>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</si>
  <si>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</si>
  <si>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</si>
  <si>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</si>
  <si>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</si>
  <si>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</si>
  <si>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</si>
  <si>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</si>
  <si>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</si>
  <si>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</si>
  <si>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</si>
  <si>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</si>
  <si>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</si>
  <si>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</si>
  <si>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</si>
  <si>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</si>
  <si>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</si>
  <si>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</si>
  <si>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</si>
  <si>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</si>
  <si>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</si>
  <si>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</si>
  <si>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</si>
  <si>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</si>
  <si>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</si>
  <si>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</si>
  <si>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</si>
  <si>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</si>
  <si>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</si>
  <si>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</si>
  <si>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</si>
  <si>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</si>
  <si>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</si>
  <si>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</si>
  <si>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</si>
  <si>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</si>
  <si>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</si>
  <si>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</si>
  <si>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</si>
  <si>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</si>
  <si>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</si>
  <si>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</si>
  <si>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</si>
  <si>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</si>
  <si>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</si>
  <si>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</si>
  <si>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</si>
  <si>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</si>
  <si>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</si>
  <si>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</si>
  <si>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</si>
  <si>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</si>
  <si>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</si>
  <si>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</si>
  <si>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</si>
  <si>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</si>
  <si>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</si>
  <si>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</si>
  <si>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</si>
  <si>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</si>
  <si>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</si>
  <si>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</si>
  <si>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</si>
  <si>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</si>
  <si>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</si>
  <si>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</si>
  <si>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</si>
  <si>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</si>
  <si>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</si>
  <si>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</si>
  <si>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</si>
  <si>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</si>
  <si>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</si>
  <si>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</si>
  <si>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</si>
  <si>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</si>
  <si>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</si>
  <si>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</si>
  <si>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</si>
  <si>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</si>
  <si>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</si>
  <si>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</si>
  <si>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</si>
  <si>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</si>
  <si>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</si>
  <si>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</si>
  <si>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</si>
  <si>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</si>
  <si>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</si>
  <si>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</si>
  <si>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</si>
  <si>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</si>
  <si>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</si>
  <si>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</si>
  <si>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</si>
  <si>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</si>
  <si>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</si>
  <si>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</si>
  <si>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</si>
  <si>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</si>
  <si>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</si>
  <si>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</si>
  <si>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</si>
  <si>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</si>
  <si>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</si>
  <si>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</si>
  <si>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</si>
  <si>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</si>
  <si>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</si>
  <si>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</si>
  <si>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</si>
  <si>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</si>
  <si>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</si>
  <si>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</si>
  <si>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</si>
  <si>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</si>
  <si>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</si>
  <si>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</si>
  <si>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t>A02-Adquisición de Activos no Financieros   y Diferentes activos</t>
  </si>
  <si>
    <t>A03-Transferencias Corrientes</t>
  </si>
  <si>
    <t>A06-Programa de Vivienda</t>
  </si>
  <si>
    <t>C35023- TRANSFORMACIÓN PRODUCTIVA, INTERNACIONALIZACIÓN Y ACCIÓN CLÍMATICA / C. MARCO REGULATORIO PARA INVESTIGAR E INNOVAR</t>
  </si>
  <si>
    <t>C359911-CONVERGENCIA REGIONAL / B. ENTIDADES PÚBLICAS TERRITORIALES Y NACIONALES FORTALECIDAS</t>
  </si>
  <si>
    <t>C359912-CONVERGENCIA REGIONAL / B. ENTIDADES PÚBLICAS TERRITORIALES Y NACIONALES FORTALECIDAS</t>
  </si>
  <si>
    <t xml:space="preserve">EJECUCIÓN PRESUPUESTAL 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</si>
</sst>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4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165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Font="1" applyBorder="1" applyAlignment="1">
      <alignment horizontal="left" vertical="center" readingOrder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9" fontId="13" fillId="0" borderId="6" xfId="0" applyNumberFormat="1" applyFont="1" applyBorder="1" applyAlignment="1" applyProtection="1">
      <alignment vertical="center"/>
      <protection hidden="1"/>
    </xf>
    <xf numFmtId="9" fontId="13" fillId="0" borderId="7" xfId="0" applyNumberFormat="1" applyFont="1" applyBorder="1" applyAlignment="1" applyProtection="1">
      <alignment vertical="center"/>
      <protection hidden="1"/>
    </xf>
    <xf numFmtId="9" fontId="13" fillId="5" borderId="7" xfId="0" applyNumberFormat="1" applyFont="1" applyFill="1" applyBorder="1" applyAlignment="1" applyProtection="1">
      <alignment vertical="center"/>
      <protection hidden="1"/>
    </xf>
    <xf numFmtId="9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9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9" fontId="11" fillId="4" borderId="3" xfId="1" applyFont="1" applyFill="1" applyBorder="1" applyAlignment="1" applyProtection="1">
      <alignment horizontal="right" vertical="center" wrapText="1"/>
      <protection hidden="1"/>
    </xf>
    <xf numFmtId="9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9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9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1">
    <dxf>
      <numFmt numFmtId="168" formatCode="0.0%"/>
    </dxf>
    <dxf>
      <numFmt numFmtId="13" formatCode="0%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97155</xdr:colOff>
      <xdr:row>12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211455</xdr:colOff>
      <xdr:row>11</xdr:row>
      <xdr:rowOff>129540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401955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129540</xdr:colOff>
      <xdr:row>29</xdr:row>
      <xdr:rowOff>97155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19050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363855</xdr:colOff>
      <xdr:row>11</xdr:row>
      <xdr:rowOff>135255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434340</xdr:colOff>
      <xdr:row>29</xdr:row>
      <xdr:rowOff>91440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38.705856828703" createdVersion="6" refreshedVersion="8" minRefreshableVersion="3" recordCount="281" xr:uid="{00000000-000A-0000-FFFF-FFFF38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6944467.670000002" maxValue="909292815"/>
    </cacheField>
    <cacheField name="OBLIGACION" numFmtId="0">
      <sharedItems containsString="0" containsBlank="1" containsNumber="1" minValue="26482618.670000002" maxValue="909292815"/>
    </cacheField>
    <cacheField name="ORDEN PAGO" numFmtId="0">
      <sharedItems containsString="0" containsBlank="1" containsNumber="1" minValue="26482618.670000002" maxValue="909292815"/>
    </cacheField>
    <cacheField name="PAGOS" numFmtId="0">
      <sharedItems containsString="0" containsBlank="1" containsNumber="1" minValue="26482618.670000002" maxValue="909292815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0">
        <s v="A02"/>
        <s v="A03"/>
        <s v="A06"/>
        <s v="C35023"/>
        <s v="C359911"/>
        <s v="C359912"/>
        <s v=""/>
        <s v="C35032" u="1"/>
        <s v="C35998" u="1"/>
        <s v="C35999" u="1"/>
        <s v="A3" u="1"/>
        <s v="A08" u="1"/>
        <s v="C35022" u="1"/>
        <s v="A64" u="1"/>
        <s v="A31" u="1"/>
        <s v="B1001" u="1"/>
        <s v="A2" u="1"/>
        <s v="A6" u="1"/>
        <s v="C359910" u="1"/>
        <s v="A0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38.705856944442" createdVersion="6" refreshedVersion="8" minRefreshableVersion="3" recordCount="12" xr:uid="{00000000-000A-0000-FFFF-FFFF37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38.705857060188" createdVersion="6" refreshedVersion="8" minRefreshableVersion="3" recordCount="281" xr:uid="{00000000-000A-0000-FFFF-FFFF36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6944467.670000002" maxValue="909292815"/>
    </cacheField>
    <cacheField name="OBLIGACION" numFmtId="0">
      <sharedItems containsString="0" containsBlank="1" containsNumber="1" minValue="26482618.670000002" maxValue="909292815"/>
    </cacheField>
    <cacheField name="ORDEN PAGO" numFmtId="0">
      <sharedItems containsString="0" containsBlank="1" containsNumber="1" minValue="26482618.670000002" maxValue="909292815"/>
    </cacheField>
    <cacheField name="PAGOS" numFmtId="0">
      <sharedItems containsString="0" containsBlank="1" containsNumber="1" minValue="26482618.670000002" maxValue="909292815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0">
        <s v="A02"/>
        <s v="A03"/>
        <s v="A06"/>
        <s v="C35023"/>
        <s v="C359911"/>
        <s v="C359912"/>
        <s v=""/>
        <s v="C35032" u="1"/>
        <s v="C35998" u="1"/>
        <s v="C35999" u="1"/>
        <s v="C9" u="1"/>
        <s v="A3" u="1"/>
        <s v="A08" u="1"/>
        <s v="C35022" u="1"/>
        <s v="A64" u="1"/>
        <s v="C11" u="1"/>
        <s v="C12" u="1"/>
        <s v="A0303" u="1"/>
        <s v="C2" u="1"/>
        <s v="A31" u="1"/>
        <s v="A32" u="1"/>
        <s v="A0302" u="1"/>
        <s v="C8" u="1"/>
        <s v="A33" u="1"/>
        <s v="B1001" u="1"/>
        <s v="A2" u="1"/>
        <s v="A6" u="1"/>
        <s v="C359910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162710084"/>
    <n v="162710084"/>
    <n v="162710084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80772230.45000005"/>
    <n v="629677868.45000005"/>
    <n v="629677868.45000005"/>
    <n v="629677868.45000005"/>
    <m/>
    <m/>
    <x v="1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42003704"/>
    <n v="42003704"/>
    <n v="42003704"/>
    <m/>
    <m/>
    <x v="1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909292815"/>
    <n v="909292815"/>
    <n v="909292815"/>
    <n v="909292815"/>
    <m/>
    <m/>
    <x v="2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6944467.670000002"/>
    <n v="26482618.670000002"/>
    <n v="26482618.670000002"/>
    <n v="26482618.670000002"/>
    <m/>
    <m/>
    <x v="3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389106500"/>
    <n v="389106500"/>
    <n v="389106500"/>
    <m/>
    <m/>
    <x v="4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776293926.92999995"/>
    <n v="776293926.92999995"/>
    <n v="776293926.92999995"/>
    <n v="776293926.92999995"/>
    <m/>
    <m/>
    <x v="5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162710084"/>
    <n v="162710084"/>
    <n v="162710084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80772230.45000005"/>
    <n v="629677868.45000005"/>
    <n v="629677868.45000005"/>
    <n v="629677868.45000005"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42003704"/>
    <n v="42003704"/>
    <n v="42003704"/>
    <m/>
    <m/>
    <x v="1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909292815"/>
    <n v="909292815"/>
    <n v="909292815"/>
    <n v="909292815"/>
    <m/>
    <m/>
    <x v="2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6944467.670000002"/>
    <n v="26482618.670000002"/>
    <n v="26482618.670000002"/>
    <n v="26482618.670000002"/>
    <m/>
    <m/>
    <x v="3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389106500"/>
    <n v="389106500"/>
    <n v="389106500"/>
    <m/>
    <m/>
    <x v="4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776293926.92999995"/>
    <n v="776293926.92999995"/>
    <n v="776293926.92999995"/>
    <n v="776293926.92999995"/>
    <m/>
    <m/>
    <x v="5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6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:D10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1">
        <item x="6"/>
        <item m="1" x="10"/>
        <item m="1" x="14"/>
        <item m="1" x="13"/>
        <item m="1" x="7"/>
        <item m="1" x="8"/>
        <item m="1" x="9"/>
        <item m="1" x="16"/>
        <item m="1" x="17"/>
        <item x="0"/>
        <item x="1"/>
        <item x="2"/>
        <item m="1" x="19"/>
        <item m="1" x="11"/>
        <item m="1" x="15"/>
        <item m="1" x="12"/>
        <item m="1" x="18"/>
        <item x="3"/>
        <item x="4"/>
        <item x="5"/>
        <item t="default"/>
      </items>
    </pivotField>
  </pivotFields>
  <rowFields count="1">
    <field x="24"/>
  </rowFields>
  <rowItems count="8">
    <i>
      <x/>
    </i>
    <i>
      <x v="9"/>
    </i>
    <i>
      <x v="10"/>
    </i>
    <i>
      <x v="11"/>
    </i>
    <i>
      <x v="17"/>
    </i>
    <i>
      <x v="18"/>
    </i>
    <i>
      <x v="1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6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3">
      <pivotArea collapsedLevelsAreSubtotals="1" fieldPosition="0">
        <references count="1">
          <reference field="0" count="0"/>
        </references>
      </pivotArea>
    </format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2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4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5" cacheId="2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6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10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2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8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30">
        <i x="0"/>
        <i x="1"/>
        <i x="2"/>
        <i x="3"/>
        <i x="4"/>
        <i x="5"/>
        <i x="6" s="1" nd="1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30">
        <i x="0"/>
        <i x="1"/>
        <i x="2"/>
        <i x="3"/>
        <i x="4"/>
        <i x="5"/>
        <i x="6" s="1" nd="1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2" totalsRowShown="0" headerRowDxfId="38" headerRowBorderDxfId="37" tableBorderDxfId="36">
  <autoFilter ref="A1:Z282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COMPROMISO" dataDxfId="16"/>
    <tableColumn id="21" xr3:uid="{00000000-0010-0000-0000-000015000000}" name="OBLIGACION" dataDxfId="15"/>
    <tableColumn id="22" xr3:uid="{00000000-0010-0000-0000-000016000000}" name="ORDEN PAGO" dataDxfId="14"/>
    <tableColumn id="32" xr3:uid="{00000000-0010-0000-0000-000020000000}" name="PAGOS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122</v>
      </c>
      <c r="AD4" t="s">
        <v>123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124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125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126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127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130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119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120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121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128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129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9"/>
  <sheetViews>
    <sheetView tabSelected="1" view="pageBreakPreview" topLeftCell="A2" zoomScale="70" zoomScaleNormal="98" zoomScaleSheetLayoutView="70" workbookViewId="0">
      <selection activeCell="A2" sqref="A2:G2"/>
    </sheetView>
  </sheetViews>
  <sheetFormatPr baseColWidth="10" defaultColWidth="11.5546875" defaultRowHeight="15"/>
  <cols>
    <col min="1" max="1" width="66.44140625" style="89" customWidth="1"/>
    <col min="2" max="4" width="19.5546875" style="103" customWidth="1"/>
    <col min="5" max="5" width="23.5546875" style="103" customWidth="1"/>
    <col min="6" max="6" width="19.6640625" style="89" customWidth="1"/>
    <col min="7" max="7" width="17.77734375" style="89" customWidth="1"/>
    <col min="8" max="16384" width="11.5546875" style="89"/>
  </cols>
  <sheetData>
    <row r="2" spans="1:13" ht="64.5" customHeight="1">
      <c r="A2" s="126" t="s">
        <v>204</v>
      </c>
      <c r="B2" s="126"/>
      <c r="C2" s="126"/>
      <c r="D2" s="126"/>
      <c r="E2" s="126"/>
      <c r="F2" s="126"/>
      <c r="G2" s="126"/>
      <c r="H2" s="88"/>
      <c r="I2" s="88"/>
      <c r="J2" s="88"/>
      <c r="K2" s="88"/>
      <c r="L2" s="88"/>
      <c r="M2" s="88"/>
    </row>
    <row r="3" spans="1:13" ht="24">
      <c r="A3" s="127" t="s">
        <v>186</v>
      </c>
      <c r="B3" s="127"/>
      <c r="C3" s="127"/>
      <c r="D3" s="127"/>
      <c r="E3" s="127"/>
      <c r="F3" s="127"/>
      <c r="G3" s="127"/>
    </row>
    <row r="4" spans="1:13" ht="43.5" customHeight="1">
      <c r="A4" s="90" t="s">
        <v>107</v>
      </c>
      <c r="B4" s="91" t="s">
        <v>108</v>
      </c>
      <c r="C4" s="91" t="s">
        <v>192</v>
      </c>
      <c r="D4" s="91" t="s">
        <v>193</v>
      </c>
      <c r="E4" s="91" t="s">
        <v>194</v>
      </c>
      <c r="F4" s="91" t="s">
        <v>195</v>
      </c>
      <c r="G4" s="92" t="s">
        <v>196</v>
      </c>
    </row>
    <row r="5" spans="1:13" ht="15.75">
      <c r="A5" s="93"/>
      <c r="B5" s="94">
        <v>-1</v>
      </c>
      <c r="C5" s="94">
        <v>-2</v>
      </c>
      <c r="D5" s="94">
        <v>-3</v>
      </c>
      <c r="E5" s="94" t="s">
        <v>109</v>
      </c>
      <c r="F5" s="91" t="s">
        <v>110</v>
      </c>
      <c r="G5" s="92" t="s">
        <v>111</v>
      </c>
    </row>
    <row r="6" spans="1:13" ht="54">
      <c r="A6" s="95" t="s">
        <v>187</v>
      </c>
      <c r="B6" s="106">
        <f t="shared" ref="B6:G6" si="0">+B7</f>
        <v>26944467.670000002</v>
      </c>
      <c r="C6" s="106">
        <f t="shared" si="0"/>
        <v>26482618.670000002</v>
      </c>
      <c r="D6" s="106">
        <f t="shared" si="0"/>
        <v>26482618.670000002</v>
      </c>
      <c r="E6" s="106">
        <f t="shared" si="0"/>
        <v>461849</v>
      </c>
      <c r="F6" s="122">
        <f t="shared" si="0"/>
        <v>0.98285922714612683</v>
      </c>
      <c r="G6" s="122">
        <f t="shared" si="0"/>
        <v>0.98285922714612683</v>
      </c>
    </row>
    <row r="7" spans="1:13" ht="28.5">
      <c r="A7" s="97" t="s">
        <v>201</v>
      </c>
      <c r="B7" s="107">
        <f>GETPIVOTDATA("Suma de COMPROMISO",CRIS!$A$2,"CM - A","C35023")</f>
        <v>26944467.670000002</v>
      </c>
      <c r="C7" s="107">
        <f>GETPIVOTDATA("Suma de OBLIGACION",CRIS!$A$2,"CM - A","C35023")</f>
        <v>26482618.670000002</v>
      </c>
      <c r="D7" s="107">
        <f>GETPIVOTDATA("Suma de ORDEN PAGO",CRIS!$A$2,"CM - A","C35023")</f>
        <v>26482618.670000002</v>
      </c>
      <c r="E7" s="108">
        <f>+B7-C7</f>
        <v>461849</v>
      </c>
      <c r="F7" s="117">
        <f>+C7/B7</f>
        <v>0.98285922714612683</v>
      </c>
      <c r="G7" s="119">
        <f>+D7/B7</f>
        <v>0.98285922714612683</v>
      </c>
    </row>
    <row r="8" spans="1:13" ht="36">
      <c r="A8" s="96" t="s">
        <v>112</v>
      </c>
      <c r="B8" s="106">
        <f>+B9+B10</f>
        <v>1165400426.9299998</v>
      </c>
      <c r="C8" s="106">
        <f>+C9+C10</f>
        <v>1165400426.9299998</v>
      </c>
      <c r="D8" s="106">
        <f>+D9+D10</f>
        <v>1165400426.9299998</v>
      </c>
      <c r="E8" s="106">
        <f>SUM(E9:E10)</f>
        <v>0</v>
      </c>
      <c r="F8" s="123">
        <f>+C8/B8</f>
        <v>1</v>
      </c>
      <c r="G8" s="124">
        <f>+D8/B8</f>
        <v>1</v>
      </c>
    </row>
    <row r="9" spans="1:13" ht="28.5">
      <c r="A9" s="97" t="s">
        <v>202</v>
      </c>
      <c r="B9" s="107">
        <f>GETPIVOTDATA("Suma de COMPROMISO",CRIS!$A$2,"CM - A","C359911")</f>
        <v>389106500</v>
      </c>
      <c r="C9" s="107">
        <f>GETPIVOTDATA("Suma de OBLIGACION",CRIS!$A$2,"CM - A","C359911")</f>
        <v>389106500</v>
      </c>
      <c r="D9" s="107">
        <f>GETPIVOTDATA("Suma de ORDEN PAGO",CRIS!$A$2,"CM - A","C359911")</f>
        <v>389106500</v>
      </c>
      <c r="E9" s="107">
        <f>+B9-C9</f>
        <v>0</v>
      </c>
      <c r="F9" s="117">
        <f>+C9/B9</f>
        <v>1</v>
      </c>
      <c r="G9" s="118">
        <f>+D9/B9</f>
        <v>1</v>
      </c>
    </row>
    <row r="10" spans="1:13" ht="29.25" thickBot="1">
      <c r="A10" s="97" t="s">
        <v>203</v>
      </c>
      <c r="B10" s="107">
        <f>GETPIVOTDATA("Suma de COMPROMISO",CRIS!$A$2,"CM - A","C359912")</f>
        <v>776293926.92999995</v>
      </c>
      <c r="C10" s="107">
        <f>GETPIVOTDATA("Suma de OBLIGACION",CRIS!$A$2,"CM - A","C359912")</f>
        <v>776293926.92999995</v>
      </c>
      <c r="D10" s="107">
        <f>GETPIVOTDATA("Suma de ORDEN PAGO",CRIS!$A$2,"CM - A","C359912")</f>
        <v>776293926.92999995</v>
      </c>
      <c r="E10" s="107">
        <f>+B10-C10</f>
        <v>0</v>
      </c>
      <c r="F10" s="117">
        <f>+C10/B10</f>
        <v>1</v>
      </c>
      <c r="G10" s="118">
        <f>+D10/B10</f>
        <v>1</v>
      </c>
    </row>
    <row r="11" spans="1:13" ht="37.5" customHeight="1" thickBot="1">
      <c r="A11" s="98" t="s">
        <v>113</v>
      </c>
      <c r="B11" s="106">
        <f>+B8+B6</f>
        <v>1192344894.5999999</v>
      </c>
      <c r="C11" s="106">
        <f>++C8+C6</f>
        <v>1191883045.5999999</v>
      </c>
      <c r="D11" s="106">
        <f>+D8+D6</f>
        <v>1191883045.5999999</v>
      </c>
      <c r="E11" s="106">
        <f>+E6+E8</f>
        <v>461849</v>
      </c>
      <c r="F11" s="123">
        <f>+C11/B11</f>
        <v>0.99961265486010664</v>
      </c>
      <c r="G11" s="124">
        <f>+D11/B11</f>
        <v>0.99961265486010664</v>
      </c>
    </row>
    <row r="12" spans="1:13" ht="24">
      <c r="A12" s="128" t="s">
        <v>114</v>
      </c>
      <c r="B12" s="127"/>
      <c r="C12" s="127"/>
      <c r="D12" s="127"/>
      <c r="E12" s="127"/>
      <c r="F12" s="127"/>
      <c r="G12" s="127"/>
    </row>
    <row r="13" spans="1:13" ht="31.5">
      <c r="A13" s="90" t="s">
        <v>115</v>
      </c>
      <c r="B13" s="91" t="s">
        <v>108</v>
      </c>
      <c r="C13" s="91" t="s">
        <v>192</v>
      </c>
      <c r="D13" s="91" t="s">
        <v>193</v>
      </c>
      <c r="E13" s="91" t="s">
        <v>194</v>
      </c>
      <c r="F13" s="91" t="s">
        <v>195</v>
      </c>
      <c r="G13" s="92" t="s">
        <v>196</v>
      </c>
    </row>
    <row r="14" spans="1:13" ht="15.75">
      <c r="A14" s="90"/>
      <c r="B14" s="94">
        <v>-1</v>
      </c>
      <c r="C14" s="94">
        <v>-2</v>
      </c>
      <c r="D14" s="94">
        <v>-3</v>
      </c>
      <c r="E14" s="94" t="s">
        <v>109</v>
      </c>
      <c r="F14" s="91" t="s">
        <v>110</v>
      </c>
      <c r="G14" s="92" t="s">
        <v>111</v>
      </c>
    </row>
    <row r="15" spans="1:13" ht="24">
      <c r="A15" s="99" t="s">
        <v>116</v>
      </c>
      <c r="B15" s="109">
        <f>SUM(B16:B18)</f>
        <v>1794778833.45</v>
      </c>
      <c r="C15" s="109">
        <f>SUM(C16:C18)</f>
        <v>1743684471.45</v>
      </c>
      <c r="D15" s="109">
        <f>SUM(D16:D18)</f>
        <v>1743684471.45</v>
      </c>
      <c r="E15" s="109">
        <f>SUM(E16:E18)</f>
        <v>51094362</v>
      </c>
      <c r="F15" s="120">
        <f t="shared" ref="F15:F19" si="1">+C15/B15</f>
        <v>0.97153166671696023</v>
      </c>
      <c r="G15" s="121">
        <f t="shared" ref="G15:G19" si="2">+D15/B15</f>
        <v>0.97153166671696023</v>
      </c>
    </row>
    <row r="16" spans="1:13" ht="23.25">
      <c r="A16" s="100" t="s">
        <v>198</v>
      </c>
      <c r="B16" s="110">
        <f>GETPIVOTDATA("Suma de COMPROMISO",CRIS!$A$2,"CM - A","A02")</f>
        <v>162710084</v>
      </c>
      <c r="C16" s="110">
        <f>GETPIVOTDATA("Suma de OBLIGACION",CRIS!$A$2,"CM - A","A02")</f>
        <v>162710084</v>
      </c>
      <c r="D16" s="110">
        <f>GETPIVOTDATA("Suma de ORDEN PAGO",CRIS!$A$2,"CM - A","A02")</f>
        <v>162710084</v>
      </c>
      <c r="E16" s="107">
        <f>+B16-C16</f>
        <v>0</v>
      </c>
      <c r="F16" s="117">
        <f t="shared" si="1"/>
        <v>1</v>
      </c>
      <c r="G16" s="118">
        <f t="shared" si="2"/>
        <v>1</v>
      </c>
    </row>
    <row r="17" spans="1:7" ht="23.25">
      <c r="A17" s="100" t="s">
        <v>199</v>
      </c>
      <c r="B17" s="110">
        <f>GETPIVOTDATA("Suma de COMPROMISO",CRIS!$A$2,"CM - A","A03")</f>
        <v>722775934.45000005</v>
      </c>
      <c r="C17" s="110">
        <f>GETPIVOTDATA("Suma de OBLIGACION",CRIS!$A$2,"CM - A","A03")</f>
        <v>671681572.45000005</v>
      </c>
      <c r="D17" s="110">
        <f>GETPIVOTDATA("Suma de ORDEN PAGO",CRIS!$A$2,"CM - A","A03")</f>
        <v>671681572.45000005</v>
      </c>
      <c r="E17" s="107">
        <f>+B17-C17</f>
        <v>51094362</v>
      </c>
      <c r="F17" s="117">
        <f t="shared" si="1"/>
        <v>0.92930815822073476</v>
      </c>
      <c r="G17" s="118">
        <f t="shared" si="2"/>
        <v>0.92930815822073476</v>
      </c>
    </row>
    <row r="18" spans="1:7" ht="24" thickBot="1">
      <c r="A18" s="100" t="s">
        <v>200</v>
      </c>
      <c r="B18" s="110">
        <f>GETPIVOTDATA("Suma de COMPROMISO",CRIS!$A$2,"CM - A","A06")</f>
        <v>909292815</v>
      </c>
      <c r="C18" s="110">
        <f>GETPIVOTDATA("Suma de OBLIGACION",CRIS!$A$2,"CM - A","A06")</f>
        <v>909292815</v>
      </c>
      <c r="D18" s="110">
        <f>GETPIVOTDATA("Suma de ORDEN PAGO",CRIS!$A$2,"CM - A","A06")</f>
        <v>909292815</v>
      </c>
      <c r="E18" s="107">
        <f>+B18-C18</f>
        <v>0</v>
      </c>
      <c r="F18" s="117">
        <f t="shared" si="1"/>
        <v>1</v>
      </c>
      <c r="G18" s="118">
        <f t="shared" si="2"/>
        <v>1</v>
      </c>
    </row>
    <row r="19" spans="1:7" ht="21" thickBot="1">
      <c r="A19" s="101" t="s">
        <v>117</v>
      </c>
      <c r="B19" s="111">
        <f>SUM(B16:B18)</f>
        <v>1794778833.45</v>
      </c>
      <c r="C19" s="111">
        <f>SUM(C16:C18)</f>
        <v>1743684471.45</v>
      </c>
      <c r="D19" s="111">
        <f>SUM(D16:D18)</f>
        <v>1743684471.45</v>
      </c>
      <c r="E19" s="111">
        <f>SUM(E16:E18)</f>
        <v>51094362</v>
      </c>
      <c r="F19" s="125">
        <f t="shared" si="1"/>
        <v>0.97153166671696023</v>
      </c>
      <c r="G19" s="125">
        <f t="shared" si="2"/>
        <v>0.97153166671696023</v>
      </c>
    </row>
    <row r="20" spans="1:7" ht="21" thickBot="1">
      <c r="A20" s="102"/>
      <c r="B20" s="112"/>
      <c r="C20" s="112"/>
      <c r="D20" s="112"/>
      <c r="E20" s="112"/>
      <c r="F20" s="113"/>
      <c r="G20" s="114"/>
    </row>
    <row r="21" spans="1:7" ht="21" thickBot="1">
      <c r="A21" s="101" t="s">
        <v>118</v>
      </c>
      <c r="B21" s="111">
        <f>+B19+B11</f>
        <v>2987123728.0500002</v>
      </c>
      <c r="C21" s="111">
        <f>+C19+C11</f>
        <v>2935567517.0500002</v>
      </c>
      <c r="D21" s="111">
        <f>+D19+D11</f>
        <v>2935567517.0500002</v>
      </c>
      <c r="E21" s="111">
        <f>+E19+E11</f>
        <v>51556211</v>
      </c>
      <c r="F21" s="125">
        <f>+C21/B21</f>
        <v>0.98274051706801713</v>
      </c>
      <c r="G21" s="125">
        <f>+D21/B21</f>
        <v>0.98274051706801713</v>
      </c>
    </row>
    <row r="22" spans="1:7">
      <c r="B22" s="115"/>
      <c r="C22" s="115"/>
      <c r="D22" s="115"/>
      <c r="E22" s="115"/>
      <c r="F22" s="116"/>
      <c r="G22" s="116"/>
    </row>
    <row r="28" spans="1:7">
      <c r="F28" s="104"/>
    </row>
    <row r="29" spans="1:7">
      <c r="F29" s="105"/>
    </row>
  </sheetData>
  <sheetProtection algorithmName="SHA-512" hashValue="g8p9EVkJbqVBDV760yfioHvG8DY8DltBP5nlHdATTL59hyDRoD8xbjXi80GxvQYkKkWwww+Sh63He5VMklqcVw==" saltValue="JZ//Zg3rwY/VA0XTPwYQvg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2"/>
  <sheetViews>
    <sheetView workbookViewId="0">
      <selection activeCell="C25" sqref="C25"/>
    </sheetView>
  </sheetViews>
  <sheetFormatPr baseColWidth="10" defaultRowHeight="15"/>
  <cols>
    <col min="1" max="1" width="13.6640625" bestFit="1" customWidth="1"/>
    <col min="2" max="2" width="17.21875" style="13" bestFit="1" customWidth="1"/>
    <col min="3" max="3" width="15.88671875" style="13" bestFit="1" customWidth="1"/>
    <col min="4" max="4" width="16.44140625" style="13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78" t="s">
        <v>140</v>
      </c>
      <c r="B2" s="13" t="s">
        <v>191</v>
      </c>
      <c r="C2" s="13" t="s">
        <v>136</v>
      </c>
      <c r="D2" s="13" t="s">
        <v>185</v>
      </c>
    </row>
    <row r="3" spans="1:4">
      <c r="A3" s="79"/>
    </row>
    <row r="4" spans="1:4">
      <c r="A4" s="79" t="s">
        <v>125</v>
      </c>
      <c r="B4" s="13">
        <v>162710084</v>
      </c>
      <c r="C4" s="13">
        <v>162710084</v>
      </c>
      <c r="D4" s="13">
        <v>162710084</v>
      </c>
    </row>
    <row r="5" spans="1:4">
      <c r="A5" s="79" t="s">
        <v>126</v>
      </c>
      <c r="B5" s="13">
        <v>722775934.45000005</v>
      </c>
      <c r="C5" s="13">
        <v>671681572.45000005</v>
      </c>
      <c r="D5" s="13">
        <v>671681572.45000005</v>
      </c>
    </row>
    <row r="6" spans="1:4">
      <c r="A6" s="79" t="s">
        <v>127</v>
      </c>
      <c r="B6" s="13">
        <v>909292815</v>
      </c>
      <c r="C6" s="13">
        <v>909292815</v>
      </c>
      <c r="D6" s="13">
        <v>909292815</v>
      </c>
    </row>
    <row r="7" spans="1:4">
      <c r="A7" s="79" t="s">
        <v>119</v>
      </c>
      <c r="B7" s="13">
        <v>26944467.670000002</v>
      </c>
      <c r="C7" s="13">
        <v>26482618.670000002</v>
      </c>
      <c r="D7" s="13">
        <v>26482618.670000002</v>
      </c>
    </row>
    <row r="8" spans="1:4">
      <c r="A8" s="79" t="s">
        <v>120</v>
      </c>
      <c r="B8" s="13">
        <v>389106500</v>
      </c>
      <c r="C8" s="13">
        <v>389106500</v>
      </c>
      <c r="D8" s="13">
        <v>389106500</v>
      </c>
    </row>
    <row r="9" spans="1:4">
      <c r="A9" s="79" t="s">
        <v>121</v>
      </c>
      <c r="B9" s="13">
        <v>776293926.92999995</v>
      </c>
      <c r="C9" s="13">
        <v>776293926.92999995</v>
      </c>
      <c r="D9" s="13">
        <v>776293926.92999995</v>
      </c>
    </row>
    <row r="10" spans="1:4">
      <c r="A10" s="79" t="s">
        <v>135</v>
      </c>
      <c r="B10" s="13">
        <v>2987123728.0499997</v>
      </c>
      <c r="C10" s="13">
        <v>2935567517.0499997</v>
      </c>
      <c r="D10" s="13">
        <v>2935567517.0499997</v>
      </c>
    </row>
    <row r="11" spans="1:4">
      <c r="B11"/>
      <c r="C11"/>
      <c r="D11"/>
    </row>
    <row r="12" spans="1:4">
      <c r="B12"/>
      <c r="C12"/>
      <c r="D12"/>
    </row>
    <row r="13" spans="1:4">
      <c r="B13"/>
      <c r="C13"/>
      <c r="D13"/>
    </row>
    <row r="14" spans="1:4">
      <c r="B14"/>
      <c r="C14"/>
      <c r="D14"/>
    </row>
    <row r="15" spans="1:4">
      <c r="B15"/>
      <c r="C15"/>
      <c r="D15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Z2" sqref="Z2:Z8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3" width="13.6640625" style="21" customWidth="1"/>
    <col min="24" max="25" width="13.6640625" style="21" hidden="1" customWidth="1"/>
    <col min="26" max="26" width="19.44140625" customWidth="1"/>
  </cols>
  <sheetData>
    <row r="1" spans="1:28" ht="47.25">
      <c r="A1" s="22" t="s">
        <v>131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179</v>
      </c>
      <c r="H1" s="22" t="s">
        <v>12</v>
      </c>
      <c r="I1" s="22" t="s">
        <v>13</v>
      </c>
      <c r="J1" s="22" t="s">
        <v>180</v>
      </c>
      <c r="K1" s="22" t="s">
        <v>15</v>
      </c>
      <c r="L1" s="22" t="s">
        <v>183</v>
      </c>
      <c r="M1" s="22" t="s">
        <v>184</v>
      </c>
      <c r="N1" s="22" t="s">
        <v>18</v>
      </c>
      <c r="O1" s="22" t="s">
        <v>19</v>
      </c>
      <c r="P1" s="22" t="s">
        <v>20</v>
      </c>
      <c r="Q1" s="86" t="s">
        <v>21</v>
      </c>
      <c r="R1" s="22" t="s">
        <v>181</v>
      </c>
      <c r="S1" s="22" t="s">
        <v>182</v>
      </c>
      <c r="T1" s="22" t="s">
        <v>29</v>
      </c>
      <c r="U1" s="22" t="s">
        <v>30</v>
      </c>
      <c r="V1" s="22" t="s">
        <v>31</v>
      </c>
      <c r="W1" s="22" t="s">
        <v>32</v>
      </c>
      <c r="X1" s="22" t="s">
        <v>142</v>
      </c>
      <c r="Y1" s="22" t="s">
        <v>141</v>
      </c>
      <c r="Z1" s="15" t="s">
        <v>139</v>
      </c>
    </row>
    <row r="2" spans="1:28">
      <c r="A2" s="16" t="s">
        <v>132</v>
      </c>
      <c r="B2" s="81" t="s">
        <v>33</v>
      </c>
      <c r="C2" s="82" t="s">
        <v>34</v>
      </c>
      <c r="D2" s="83" t="s">
        <v>54</v>
      </c>
      <c r="E2" s="81" t="s">
        <v>36</v>
      </c>
      <c r="F2" s="81" t="s">
        <v>43</v>
      </c>
      <c r="G2" s="81"/>
      <c r="H2" s="81"/>
      <c r="I2" s="81"/>
      <c r="J2" s="81"/>
      <c r="K2" s="81"/>
      <c r="L2" s="81"/>
      <c r="M2" s="81"/>
      <c r="N2" s="81" t="s">
        <v>38</v>
      </c>
      <c r="O2" s="81" t="s">
        <v>39</v>
      </c>
      <c r="P2" s="81" t="s">
        <v>40</v>
      </c>
      <c r="Q2" s="82" t="s">
        <v>55</v>
      </c>
      <c r="R2" s="84" t="s">
        <v>1</v>
      </c>
      <c r="S2" s="84" t="s">
        <v>1</v>
      </c>
      <c r="T2" s="84">
        <v>162710084</v>
      </c>
      <c r="U2" s="85">
        <v>162710084</v>
      </c>
      <c r="V2" s="84">
        <v>162710084</v>
      </c>
      <c r="W2" s="84">
        <v>162710084</v>
      </c>
      <c r="X2" s="19"/>
      <c r="Y2" s="19"/>
      <c r="Z2" t="str">
        <f>IF(Super[[#This Row],[TIPO]]="A",CONCATENATE(Super[[#This Row],[TIPO]],Super[[#This Row],[CTA]]),CONCATENATE(Super[[#This Row],[TIPO]],Super[[#This Row],[CTA]],Super[[#This Row],[OBJ]]))</f>
        <v>A02</v>
      </c>
    </row>
    <row r="3" spans="1:28">
      <c r="A3" s="16" t="s">
        <v>132</v>
      </c>
      <c r="B3" s="81" t="s">
        <v>33</v>
      </c>
      <c r="C3" s="82" t="s">
        <v>34</v>
      </c>
      <c r="D3" s="83" t="s">
        <v>188</v>
      </c>
      <c r="E3" s="81" t="s">
        <v>36</v>
      </c>
      <c r="F3" s="81" t="s">
        <v>46</v>
      </c>
      <c r="G3" s="81" t="s">
        <v>46</v>
      </c>
      <c r="H3" s="81" t="s">
        <v>37</v>
      </c>
      <c r="I3" s="81" t="s">
        <v>197</v>
      </c>
      <c r="J3" s="81"/>
      <c r="K3" s="81"/>
      <c r="L3" s="81"/>
      <c r="M3" s="81"/>
      <c r="N3" s="81" t="s">
        <v>189</v>
      </c>
      <c r="O3" s="81" t="s">
        <v>78</v>
      </c>
      <c r="P3" s="81" t="s">
        <v>40</v>
      </c>
      <c r="Q3" s="82" t="s">
        <v>190</v>
      </c>
      <c r="R3" s="84" t="s">
        <v>1</v>
      </c>
      <c r="S3" s="84" t="s">
        <v>1</v>
      </c>
      <c r="T3" s="84">
        <v>680772230.45000005</v>
      </c>
      <c r="U3" s="85">
        <v>629677868.45000005</v>
      </c>
      <c r="V3" s="84">
        <v>629677868.45000005</v>
      </c>
      <c r="W3" s="84">
        <v>629677868.45000005</v>
      </c>
      <c r="X3" s="19"/>
      <c r="Y3" s="19"/>
      <c r="Z3" t="str">
        <f>IF(Super[[#This Row],[TIPO]]="A",CONCATENATE(Super[[#This Row],[TIPO]],Super[[#This Row],[CTA]]),CONCATENATE(Super[[#This Row],[TIPO]],Super[[#This Row],[CTA]],Super[[#This Row],[OBJ]]))</f>
        <v>A03</v>
      </c>
    </row>
    <row r="4" spans="1:28">
      <c r="A4" s="16" t="s">
        <v>132</v>
      </c>
      <c r="B4" s="81" t="s">
        <v>33</v>
      </c>
      <c r="C4" s="82" t="s">
        <v>34</v>
      </c>
      <c r="D4" s="83" t="s">
        <v>80</v>
      </c>
      <c r="E4" s="81" t="s">
        <v>36</v>
      </c>
      <c r="F4" s="81" t="s">
        <v>46</v>
      </c>
      <c r="G4" s="81" t="s">
        <v>81</v>
      </c>
      <c r="H4" s="81" t="s">
        <v>46</v>
      </c>
      <c r="I4" s="81" t="s">
        <v>82</v>
      </c>
      <c r="J4" s="81"/>
      <c r="K4" s="81"/>
      <c r="L4" s="81"/>
      <c r="M4" s="81"/>
      <c r="N4" s="81" t="s">
        <v>38</v>
      </c>
      <c r="O4" s="81" t="s">
        <v>39</v>
      </c>
      <c r="P4" s="81" t="s">
        <v>40</v>
      </c>
      <c r="Q4" s="82" t="s">
        <v>83</v>
      </c>
      <c r="R4" s="84" t="s">
        <v>1</v>
      </c>
      <c r="S4" s="84" t="s">
        <v>1</v>
      </c>
      <c r="T4" s="84">
        <v>42003704</v>
      </c>
      <c r="U4" s="85">
        <v>42003704</v>
      </c>
      <c r="V4" s="84">
        <v>42003704</v>
      </c>
      <c r="W4" s="84">
        <v>42003704</v>
      </c>
      <c r="X4" s="19"/>
      <c r="Y4" s="19"/>
      <c r="Z4" t="str">
        <f>IF(Super[[#This Row],[TIPO]]="A",CONCATENATE(Super[[#This Row],[TIPO]],Super[[#This Row],[CTA]]),CONCATENATE(Super[[#This Row],[TIPO]],Super[[#This Row],[CTA]],Super[[#This Row],[OBJ]]))</f>
        <v>A03</v>
      </c>
    </row>
    <row r="5" spans="1:28">
      <c r="A5" s="16" t="s">
        <v>132</v>
      </c>
      <c r="B5" s="81" t="s">
        <v>33</v>
      </c>
      <c r="C5" s="82" t="s">
        <v>34</v>
      </c>
      <c r="D5" s="83" t="s">
        <v>84</v>
      </c>
      <c r="E5" s="81" t="s">
        <v>36</v>
      </c>
      <c r="F5" s="81" t="s">
        <v>85</v>
      </c>
      <c r="G5" s="81" t="s">
        <v>37</v>
      </c>
      <c r="H5" s="81" t="s">
        <v>49</v>
      </c>
      <c r="I5" s="81" t="s">
        <v>86</v>
      </c>
      <c r="J5" s="81"/>
      <c r="K5" s="81"/>
      <c r="L5" s="81"/>
      <c r="M5" s="81"/>
      <c r="N5" s="81" t="s">
        <v>38</v>
      </c>
      <c r="O5" s="81" t="s">
        <v>87</v>
      </c>
      <c r="P5" s="81" t="s">
        <v>40</v>
      </c>
      <c r="Q5" s="82" t="s">
        <v>88</v>
      </c>
      <c r="R5" s="84" t="s">
        <v>1</v>
      </c>
      <c r="S5" s="84" t="s">
        <v>1</v>
      </c>
      <c r="T5" s="84">
        <v>909292815</v>
      </c>
      <c r="U5" s="85">
        <v>909292815</v>
      </c>
      <c r="V5" s="84">
        <v>909292815</v>
      </c>
      <c r="W5" s="84">
        <v>909292815</v>
      </c>
      <c r="X5" s="19"/>
      <c r="Y5" s="19"/>
      <c r="Z5" t="str">
        <f>IF(Super[[#This Row],[TIPO]]="A",CONCATENATE(Super[[#This Row],[TIPO]],Super[[#This Row],[CTA]]),CONCATENATE(Super[[#This Row],[TIPO]],Super[[#This Row],[CTA]],Super[[#This Row],[OBJ]]))</f>
        <v>A06</v>
      </c>
    </row>
    <row r="6" spans="1:28">
      <c r="A6" s="16" t="s">
        <v>132</v>
      </c>
      <c r="B6" s="81" t="s">
        <v>33</v>
      </c>
      <c r="C6" s="82" t="s">
        <v>34</v>
      </c>
      <c r="D6" s="83" t="s">
        <v>94</v>
      </c>
      <c r="E6" s="81" t="s">
        <v>95</v>
      </c>
      <c r="F6" s="81" t="s">
        <v>96</v>
      </c>
      <c r="G6" s="81" t="s">
        <v>97</v>
      </c>
      <c r="H6" s="81" t="s">
        <v>98</v>
      </c>
      <c r="I6" s="81" t="s">
        <v>99</v>
      </c>
      <c r="J6" s="81"/>
      <c r="K6" s="81"/>
      <c r="L6" s="81"/>
      <c r="M6" s="81"/>
      <c r="N6" s="81" t="s">
        <v>38</v>
      </c>
      <c r="O6" s="81" t="s">
        <v>39</v>
      </c>
      <c r="P6" s="81" t="s">
        <v>40</v>
      </c>
      <c r="Q6" s="82" t="s">
        <v>100</v>
      </c>
      <c r="R6" s="84" t="s">
        <v>1</v>
      </c>
      <c r="S6" s="84" t="s">
        <v>1</v>
      </c>
      <c r="T6" s="84">
        <v>26944467.670000002</v>
      </c>
      <c r="U6" s="85">
        <v>26482618.670000002</v>
      </c>
      <c r="V6" s="84">
        <v>26482618.670000002</v>
      </c>
      <c r="W6" s="84">
        <v>26482618.670000002</v>
      </c>
      <c r="X6" s="19"/>
      <c r="Y6" s="19"/>
      <c r="Z6" t="str">
        <f>IF(Super[[#This Row],[TIPO]]="A",CONCATENATE(Super[[#This Row],[TIPO]],Super[[#This Row],[CTA]]),CONCATENATE(Super[[#This Row],[TIPO]],Super[[#This Row],[CTA]],Super[[#This Row],[OBJ]]))</f>
        <v>C35023</v>
      </c>
      <c r="AB6" t="s">
        <v>119</v>
      </c>
    </row>
    <row r="7" spans="1:28">
      <c r="A7" s="16" t="s">
        <v>132</v>
      </c>
      <c r="B7" s="81" t="s">
        <v>33</v>
      </c>
      <c r="C7" s="82" t="s">
        <v>34</v>
      </c>
      <c r="D7" s="83" t="s">
        <v>101</v>
      </c>
      <c r="E7" s="81" t="s">
        <v>95</v>
      </c>
      <c r="F7" s="81" t="s">
        <v>102</v>
      </c>
      <c r="G7" s="81" t="s">
        <v>97</v>
      </c>
      <c r="H7" s="81" t="s">
        <v>81</v>
      </c>
      <c r="I7" s="81" t="s">
        <v>103</v>
      </c>
      <c r="J7" s="81"/>
      <c r="K7" s="81"/>
      <c r="L7" s="81"/>
      <c r="M7" s="81"/>
      <c r="N7" s="81" t="s">
        <v>38</v>
      </c>
      <c r="O7" s="81" t="s">
        <v>39</v>
      </c>
      <c r="P7" s="81" t="s">
        <v>40</v>
      </c>
      <c r="Q7" s="82" t="s">
        <v>104</v>
      </c>
      <c r="R7" s="84" t="s">
        <v>1</v>
      </c>
      <c r="S7" s="84" t="s">
        <v>1</v>
      </c>
      <c r="T7" s="84">
        <v>389106500</v>
      </c>
      <c r="U7" s="85">
        <v>389106500</v>
      </c>
      <c r="V7" s="84">
        <v>389106500</v>
      </c>
      <c r="W7" s="84">
        <v>389106500</v>
      </c>
      <c r="X7" s="19"/>
      <c r="Y7" s="19"/>
      <c r="Z7" t="str">
        <f>IF(Super[[#This Row],[TIPO]]="A",CONCATENATE(Super[[#This Row],[TIPO]],Super[[#This Row],[CTA]]),CONCATENATE(Super[[#This Row],[TIPO]],Super[[#This Row],[CTA]],Super[[#This Row],[OBJ]]))</f>
        <v>C359911</v>
      </c>
      <c r="AB7" t="s">
        <v>120</v>
      </c>
    </row>
    <row r="8" spans="1:28" ht="22.5">
      <c r="A8" s="16" t="s">
        <v>132</v>
      </c>
      <c r="B8" s="17" t="s">
        <v>33</v>
      </c>
      <c r="C8" s="16" t="s">
        <v>34</v>
      </c>
      <c r="D8" s="18" t="s">
        <v>105</v>
      </c>
      <c r="E8" s="17" t="s">
        <v>95</v>
      </c>
      <c r="F8" s="17" t="s">
        <v>102</v>
      </c>
      <c r="G8" s="17" t="s">
        <v>97</v>
      </c>
      <c r="H8" s="17" t="s">
        <v>106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82" t="s">
        <v>104</v>
      </c>
      <c r="R8" s="19" t="s">
        <v>1</v>
      </c>
      <c r="S8" s="19" t="s">
        <v>1</v>
      </c>
      <c r="T8" s="19">
        <v>776293926.92999995</v>
      </c>
      <c r="U8" s="19">
        <v>776293926.92999995</v>
      </c>
      <c r="V8" s="19">
        <v>776293926.92999995</v>
      </c>
      <c r="W8" s="19">
        <v>776293926.92999995</v>
      </c>
      <c r="X8" s="19"/>
      <c r="Y8" s="19"/>
      <c r="Z8" t="str">
        <f>IF(Super[[#This Row],[TIPO]]="A",CONCATENATE(Super[[#This Row],[TIPO]],Super[[#This Row],[CTA]]),CONCATENATE(Super[[#This Row],[TIPO]],Super[[#This Row],[CTA]],Super[[#This Row],[OBJ]]))</f>
        <v>C359912</v>
      </c>
      <c r="AB8" t="s">
        <v>121</v>
      </c>
    </row>
    <row r="9" spans="1:28">
      <c r="A9" s="16" t="s">
        <v>132</v>
      </c>
      <c r="B9" s="17"/>
      <c r="C9" s="16"/>
      <c r="D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82"/>
      <c r="R9" s="19"/>
      <c r="S9" s="19"/>
      <c r="T9" s="19"/>
      <c r="U9" s="19"/>
      <c r="V9" s="19"/>
      <c r="W9" s="19"/>
      <c r="X9" s="19"/>
      <c r="Y9" s="19"/>
      <c r="Z9" t="str">
        <f>IF(Super[[#This Row],[TIPO]]="A",CONCATENATE(Super[[#This Row],[TIPO]],Super[[#This Row],[CTA]]),CONCATENATE(Super[[#This Row],[TIPO]],Super[[#This Row],[CTA]],Super[[#This Row],[OBJ]]))</f>
        <v/>
      </c>
    </row>
    <row r="10" spans="1:28">
      <c r="A10" s="16" t="s">
        <v>132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82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Row],[CTA]]),CONCATENATE(Super[[#This Row],[TIPO]],Super[[#This Row],[CTA]],Super[[#This Row],[OBJ]]))</f>
        <v/>
      </c>
    </row>
    <row r="11" spans="1:28">
      <c r="A11" s="16" t="s">
        <v>132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82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Row],[CTA]]),CONCATENATE(Super[[#This Row],[TIPO]],Super[[#This Row],[CTA]],Super[[#This Row],[OBJ]]))</f>
        <v/>
      </c>
    </row>
    <row r="12" spans="1:28">
      <c r="A12" s="16" t="s">
        <v>132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82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Row],[CTA]]),CONCATENATE(Super[[#This Row],[TIPO]],Super[[#This Row],[CTA]],Super[[#This Row],[OBJ]]))</f>
        <v/>
      </c>
    </row>
    <row r="13" spans="1:28">
      <c r="A13" s="16" t="s">
        <v>132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82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Row],[CTA]]),CONCATENATE(Super[[#This Row],[TIPO]],Super[[#This Row],[CTA]],Super[[#This Row],[OBJ]]))</f>
        <v/>
      </c>
    </row>
    <row r="14" spans="1:28">
      <c r="A14" s="16" t="s">
        <v>132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82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Row],[CTA]]),CONCATENATE(Super[[#This Row],[TIPO]],Super[[#This Row],[CTA]],Super[[#This Row],[OBJ]]))</f>
        <v/>
      </c>
    </row>
    <row r="15" spans="1:28">
      <c r="A15" s="16" t="s">
        <v>132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82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Row],[CTA]]),CONCATENATE(Super[[#This Row],[TIPO]],Super[[#This Row],[CTA]],Super[[#This Row],[OBJ]]))</f>
        <v/>
      </c>
    </row>
    <row r="16" spans="1:28">
      <c r="A16" s="16" t="s">
        <v>132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82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Row],[CTA]]),CONCATENATE(Super[[#This Row],[TIPO]],Super[[#This Row],[CTA]],Super[[#This Row],[OBJ]]))</f>
        <v/>
      </c>
    </row>
    <row r="17" spans="1:26">
      <c r="A17" s="16" t="s">
        <v>132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82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Row],[CTA]]),CONCATENATE(Super[[#This Row],[TIPO]],Super[[#This Row],[CTA]],Super[[#This Row],[OBJ]]))</f>
        <v/>
      </c>
    </row>
    <row r="18" spans="1:26">
      <c r="A18" s="16" t="s">
        <v>132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82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Row],[CTA]]),CONCATENATE(Super[[#This Row],[TIPO]],Super[[#This Row],[CTA]],Super[[#This Row],[OBJ]]))</f>
        <v/>
      </c>
    </row>
    <row r="19" spans="1:26">
      <c r="A19" s="16" t="s">
        <v>132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82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Row],[CTA]]),CONCATENATE(Super[[#This Row],[TIPO]],Super[[#This Row],[CTA]],Super[[#This Row],[OBJ]]))</f>
        <v/>
      </c>
    </row>
    <row r="20" spans="1:26">
      <c r="A20" s="16" t="s">
        <v>132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82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Row],[CTA]]),CONCATENATE(Super[[#This Row],[TIPO]],Super[[#This Row],[CTA]],Super[[#This Row],[OBJ]]))</f>
        <v/>
      </c>
    </row>
    <row r="21" spans="1:26">
      <c r="A21" s="16" t="s">
        <v>132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82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Row],[CTA]]),CONCATENATE(Super[[#This Row],[TIPO]],Super[[#This Row],[CTA]],Super[[#This Row],[OBJ]]))</f>
        <v/>
      </c>
    </row>
    <row r="22" spans="1:26">
      <c r="A22" s="16" t="s">
        <v>132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82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Row],[CTA]]),CONCATENATE(Super[[#This Row],[TIPO]],Super[[#This Row],[CTA]],Super[[#This Row],[OBJ]]))</f>
        <v/>
      </c>
    </row>
    <row r="23" spans="1:26">
      <c r="A23" s="16" t="s">
        <v>132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82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Row],[CTA]]),CONCATENATE(Super[[#This Row],[TIPO]],Super[[#This Row],[CTA]],Super[[#This Row],[OBJ]]))</f>
        <v/>
      </c>
    </row>
    <row r="24" spans="1:26">
      <c r="A24" s="16" t="s">
        <v>133</v>
      </c>
      <c r="B24" s="17"/>
      <c r="C24" s="24"/>
      <c r="D24" s="25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87"/>
      <c r="R24" s="26"/>
      <c r="S24" s="26"/>
      <c r="T24" s="26"/>
      <c r="U24" s="26"/>
      <c r="V24" s="26"/>
      <c r="W24" s="19"/>
      <c r="X24" s="19"/>
      <c r="Y24" s="19"/>
      <c r="Z24" t="str">
        <f>IF(Super[[#This Row],[TIPO]]="A",CONCATENATE(Super[[#This Row],[TIPO]],Super[[#This Row],[CTA]]),CONCATENATE(Super[[#This Row],[TIPO]],Super[[#This Row],[CTA]],Super[[#This Row],[OBJ]]))</f>
        <v/>
      </c>
    </row>
    <row r="25" spans="1:26">
      <c r="A25" s="16" t="s">
        <v>133</v>
      </c>
      <c r="B25" s="23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87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Row],[CTA]]),CONCATENATE(Super[[#This Row],[TIPO]],Super[[#This Row],[CTA]],Super[[#This Row],[OBJ]]))</f>
        <v/>
      </c>
    </row>
    <row r="26" spans="1:26">
      <c r="A26" s="16" t="s">
        <v>133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87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Row],[CTA]]),CONCATENATE(Super[[#This Row],[TIPO]],Super[[#This Row],[CTA]],Super[[#This Row],[OBJ]]))</f>
        <v/>
      </c>
    </row>
    <row r="27" spans="1:26">
      <c r="A27" s="16" t="s">
        <v>133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87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Row],[CTA]]),CONCATENATE(Super[[#This Row],[TIPO]],Super[[#This Row],[CTA]],Super[[#This Row],[OBJ]]))</f>
        <v/>
      </c>
    </row>
    <row r="28" spans="1:26">
      <c r="A28" s="16" t="s">
        <v>133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87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Row],[CTA]]),CONCATENATE(Super[[#This Row],[TIPO]],Super[[#This Row],[CTA]],Super[[#This Row],[OBJ]]))</f>
        <v/>
      </c>
    </row>
    <row r="29" spans="1:26">
      <c r="A29" s="16" t="s">
        <v>133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87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Row],[CTA]]),CONCATENATE(Super[[#This Row],[TIPO]],Super[[#This Row],[CTA]],Super[[#This Row],[OBJ]]))</f>
        <v/>
      </c>
    </row>
    <row r="30" spans="1:26">
      <c r="A30" s="16" t="s">
        <v>133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87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Row],[CTA]]),CONCATENATE(Super[[#This Row],[TIPO]],Super[[#This Row],[CTA]],Super[[#This Row],[OBJ]]))</f>
        <v/>
      </c>
    </row>
    <row r="31" spans="1:26">
      <c r="A31" s="16" t="s">
        <v>133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87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Row],[CTA]]),CONCATENATE(Super[[#This Row],[TIPO]],Super[[#This Row],[CTA]],Super[[#This Row],[OBJ]]))</f>
        <v/>
      </c>
    </row>
    <row r="32" spans="1:26">
      <c r="A32" s="16" t="s">
        <v>133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87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Row],[CTA]]),CONCATENATE(Super[[#This Row],[TIPO]],Super[[#This Row],[CTA]],Super[[#This Row],[OBJ]]))</f>
        <v/>
      </c>
    </row>
    <row r="33" spans="1:26">
      <c r="A33" s="16" t="s">
        <v>133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87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Row],[CTA]]),CONCATENATE(Super[[#This Row],[TIPO]],Super[[#This Row],[CTA]],Super[[#This Row],[OBJ]]))</f>
        <v/>
      </c>
    </row>
    <row r="34" spans="1:26">
      <c r="A34" s="16" t="s">
        <v>133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87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Row],[CTA]]),CONCATENATE(Super[[#This Row],[TIPO]],Super[[#This Row],[CTA]],Super[[#This Row],[OBJ]]))</f>
        <v/>
      </c>
    </row>
    <row r="35" spans="1:26">
      <c r="A35" s="16" t="s">
        <v>133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87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Row],[CTA]]),CONCATENATE(Super[[#This Row],[TIPO]],Super[[#This Row],[CTA]],Super[[#This Row],[OBJ]]))</f>
        <v/>
      </c>
    </row>
    <row r="36" spans="1:26">
      <c r="A36" s="16" t="s">
        <v>133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87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Row],[CTA]]),CONCATENATE(Super[[#This Row],[TIPO]],Super[[#This Row],[CTA]],Super[[#This Row],[OBJ]]))</f>
        <v/>
      </c>
    </row>
    <row r="37" spans="1:26">
      <c r="A37" s="16" t="s">
        <v>133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87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Row],[CTA]]),CONCATENATE(Super[[#This Row],[TIPO]],Super[[#This Row],[CTA]],Super[[#This Row],[OBJ]]))</f>
        <v/>
      </c>
    </row>
    <row r="38" spans="1:26">
      <c r="A38" s="16" t="s">
        <v>133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87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Row],[CTA]]),CONCATENATE(Super[[#This Row],[TIPO]],Super[[#This Row],[CTA]],Super[[#This Row],[OBJ]]))</f>
        <v/>
      </c>
    </row>
    <row r="39" spans="1:26">
      <c r="A39" s="16" t="s">
        <v>133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87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Row],[CTA]]),CONCATENATE(Super[[#This Row],[TIPO]],Super[[#This Row],[CTA]],Super[[#This Row],[OBJ]]))</f>
        <v/>
      </c>
    </row>
    <row r="40" spans="1:26">
      <c r="A40" s="16" t="s">
        <v>133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87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Row],[CTA]]),CONCATENATE(Super[[#This Row],[TIPO]],Super[[#This Row],[CTA]],Super[[#This Row],[OBJ]]))</f>
        <v/>
      </c>
    </row>
    <row r="41" spans="1:26">
      <c r="A41" s="16" t="s">
        <v>133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87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Row],[CTA]]),CONCATENATE(Super[[#This Row],[TIPO]],Super[[#This Row],[CTA]],Super[[#This Row],[OBJ]]))</f>
        <v/>
      </c>
    </row>
    <row r="42" spans="1:26">
      <c r="A42" s="16" t="s">
        <v>133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87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Row],[CTA]]),CONCATENATE(Super[[#This Row],[TIPO]],Super[[#This Row],[CTA]],Super[[#This Row],[OBJ]]))</f>
        <v/>
      </c>
    </row>
    <row r="43" spans="1:26">
      <c r="A43" s="16" t="s">
        <v>133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87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Row],[CTA]]),CONCATENATE(Super[[#This Row],[TIPO]],Super[[#This Row],[CTA]],Super[[#This Row],[OBJ]]))</f>
        <v/>
      </c>
    </row>
    <row r="44" spans="1:26">
      <c r="A44" s="16" t="s">
        <v>133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87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Row],[CTA]]),CONCATENATE(Super[[#This Row],[TIPO]],Super[[#This Row],[CTA]],Super[[#This Row],[OBJ]]))</f>
        <v/>
      </c>
    </row>
    <row r="45" spans="1:26">
      <c r="A45" s="16" t="s">
        <v>133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87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Row],[CTA]]),CONCATENATE(Super[[#This Row],[TIPO]],Super[[#This Row],[CTA]],Super[[#This Row],[OBJ]]))</f>
        <v/>
      </c>
    </row>
    <row r="46" spans="1:26">
      <c r="A46" s="16" t="s">
        <v>133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87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Row],[CTA]]),CONCATENATE(Super[[#This Row],[TIPO]],Super[[#This Row],[CTA]],Super[[#This Row],[OBJ]]))</f>
        <v/>
      </c>
    </row>
    <row r="47" spans="1:26">
      <c r="A47" s="16" t="s">
        <v>134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87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Row],[CTA]]),CONCATENATE(Super[[#This Row],[TIPO]],Super[[#This Row],[CTA]],Super[[#This Row],[OBJ]]))</f>
        <v/>
      </c>
    </row>
    <row r="48" spans="1:26">
      <c r="A48" s="16" t="s">
        <v>134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87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Row],[CTA]]),CONCATENATE(Super[[#This Row],[TIPO]],Super[[#This Row],[CTA]],Super[[#This Row],[OBJ]]))</f>
        <v/>
      </c>
    </row>
    <row r="49" spans="1:26">
      <c r="A49" s="16" t="s">
        <v>134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87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Row],[CTA]]),CONCATENATE(Super[[#This Row],[TIPO]],Super[[#This Row],[CTA]],Super[[#This Row],[OBJ]]))</f>
        <v/>
      </c>
    </row>
    <row r="50" spans="1:26">
      <c r="A50" s="16" t="s">
        <v>134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7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Row],[CTA]]),CONCATENATE(Super[[#This Row],[TIPO]],Super[[#This Row],[CTA]],Super[[#This Row],[OBJ]]))</f>
        <v/>
      </c>
    </row>
    <row r="51" spans="1:26">
      <c r="A51" s="16" t="s">
        <v>134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87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Row],[CTA]]),CONCATENATE(Super[[#This Row],[TIPO]],Super[[#This Row],[CTA]],Super[[#This Row],[OBJ]]))</f>
        <v/>
      </c>
    </row>
    <row r="52" spans="1:26">
      <c r="A52" s="16" t="s">
        <v>134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87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Row],[CTA]]),CONCATENATE(Super[[#This Row],[TIPO]],Super[[#This Row],[CTA]],Super[[#This Row],[OBJ]]))</f>
        <v/>
      </c>
    </row>
    <row r="53" spans="1:26">
      <c r="A53" s="16" t="s">
        <v>134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87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Row],[CTA]]),CONCATENATE(Super[[#This Row],[TIPO]],Super[[#This Row],[CTA]],Super[[#This Row],[OBJ]]))</f>
        <v/>
      </c>
    </row>
    <row r="54" spans="1:26">
      <c r="A54" s="16" t="s">
        <v>134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87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Row],[CTA]]),CONCATENATE(Super[[#This Row],[TIPO]],Super[[#This Row],[CTA]],Super[[#This Row],[OBJ]]))</f>
        <v/>
      </c>
    </row>
    <row r="55" spans="1:26">
      <c r="A55" s="16" t="s">
        <v>134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87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Row],[CTA]]),CONCATENATE(Super[[#This Row],[TIPO]],Super[[#This Row],[CTA]],Super[[#This Row],[OBJ]]))</f>
        <v/>
      </c>
    </row>
    <row r="56" spans="1:26">
      <c r="A56" s="16" t="s">
        <v>134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87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Row],[CTA]]),CONCATENATE(Super[[#This Row],[TIPO]],Super[[#This Row],[CTA]],Super[[#This Row],[OBJ]]))</f>
        <v/>
      </c>
    </row>
    <row r="57" spans="1:26">
      <c r="A57" s="16" t="s">
        <v>134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87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Row],[CTA]]),CONCATENATE(Super[[#This Row],[TIPO]],Super[[#This Row],[CTA]],Super[[#This Row],[OBJ]]))</f>
        <v/>
      </c>
    </row>
    <row r="58" spans="1:26">
      <c r="A58" s="16" t="s">
        <v>134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87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Row],[CTA]]),CONCATENATE(Super[[#This Row],[TIPO]],Super[[#This Row],[CTA]],Super[[#This Row],[OBJ]]))</f>
        <v/>
      </c>
    </row>
    <row r="59" spans="1:26">
      <c r="A59" s="16" t="s">
        <v>134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87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Row],[CTA]]),CONCATENATE(Super[[#This Row],[TIPO]],Super[[#This Row],[CTA]],Super[[#This Row],[OBJ]]))</f>
        <v/>
      </c>
    </row>
    <row r="60" spans="1:26">
      <c r="A60" s="16" t="s">
        <v>134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87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Row],[CTA]]),CONCATENATE(Super[[#This Row],[TIPO]],Super[[#This Row],[CTA]],Super[[#This Row],[OBJ]]))</f>
        <v/>
      </c>
    </row>
    <row r="61" spans="1:26">
      <c r="A61" s="16" t="s">
        <v>134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87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Row],[CTA]]),CONCATENATE(Super[[#This Row],[TIPO]],Super[[#This Row],[CTA]],Super[[#This Row],[OBJ]]))</f>
        <v/>
      </c>
    </row>
    <row r="62" spans="1:26">
      <c r="A62" s="16" t="s">
        <v>134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87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Row],[CTA]]),CONCATENATE(Super[[#This Row],[TIPO]],Super[[#This Row],[CTA]],Super[[#This Row],[OBJ]]))</f>
        <v/>
      </c>
    </row>
    <row r="63" spans="1:26">
      <c r="A63" s="16" t="s">
        <v>134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87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Row],[CTA]]),CONCATENATE(Super[[#This Row],[TIPO]],Super[[#This Row],[CTA]],Super[[#This Row],[OBJ]]))</f>
        <v/>
      </c>
    </row>
    <row r="64" spans="1:26">
      <c r="A64" s="16" t="s">
        <v>134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87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Row],[CTA]]),CONCATENATE(Super[[#This Row],[TIPO]],Super[[#This Row],[CTA]],Super[[#This Row],[OBJ]]))</f>
        <v/>
      </c>
    </row>
    <row r="65" spans="1:26">
      <c r="A65" s="16" t="s">
        <v>134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87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Row],[CTA]]),CONCATENATE(Super[[#This Row],[TIPO]],Super[[#This Row],[CTA]],Super[[#This Row],[OBJ]]))</f>
        <v/>
      </c>
    </row>
    <row r="66" spans="1:26">
      <c r="A66" s="16" t="s">
        <v>134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87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Row],[CTA]]),CONCATENATE(Super[[#This Row],[TIPO]],Super[[#This Row],[CTA]],Super[[#This Row],[OBJ]]))</f>
        <v/>
      </c>
    </row>
    <row r="67" spans="1:26">
      <c r="A67" s="16" t="s">
        <v>134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87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Row],[CTA]]),CONCATENATE(Super[[#This Row],[TIPO]],Super[[#This Row],[CTA]],Super[[#This Row],[OBJ]]))</f>
        <v/>
      </c>
    </row>
    <row r="68" spans="1:26">
      <c r="A68" s="16" t="s">
        <v>134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87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Row],[CTA]]),CONCATENATE(Super[[#This Row],[TIPO]],Super[[#This Row],[CTA]],Super[[#This Row],[OBJ]]))</f>
        <v/>
      </c>
    </row>
    <row r="69" spans="1:26">
      <c r="A69" s="16" t="s">
        <v>134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87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Row],[CTA]]),CONCATENATE(Super[[#This Row],[TIPO]],Super[[#This Row],[CTA]],Super[[#This Row],[OBJ]]))</f>
        <v/>
      </c>
    </row>
    <row r="70" spans="1:26">
      <c r="A70" s="16" t="s">
        <v>134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87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Row],[CTA]]),CONCATENATE(Super[[#This Row],[TIPO]],Super[[#This Row],[CTA]],Super[[#This Row],[OBJ]]))</f>
        <v/>
      </c>
    </row>
    <row r="71" spans="1:26">
      <c r="A71" s="16" t="s">
        <v>137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87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Row],[CTA]]),CONCATENATE(Super[[#This Row],[TIPO]],Super[[#This Row],[CTA]],Super[[#This Row],[OBJ]]))</f>
        <v/>
      </c>
    </row>
    <row r="72" spans="1:26">
      <c r="A72" s="16" t="s">
        <v>137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87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Row],[CTA]]),CONCATENATE(Super[[#This Row],[TIPO]],Super[[#This Row],[CTA]],Super[[#This Row],[OBJ]]))</f>
        <v/>
      </c>
    </row>
    <row r="73" spans="1:26">
      <c r="A73" s="16" t="s">
        <v>137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87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Row],[CTA]]),CONCATENATE(Super[[#This Row],[TIPO]],Super[[#This Row],[CTA]],Super[[#This Row],[OBJ]]))</f>
        <v/>
      </c>
    </row>
    <row r="74" spans="1:26">
      <c r="A74" s="16" t="s">
        <v>137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87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Row],[CTA]]),CONCATENATE(Super[[#This Row],[TIPO]],Super[[#This Row],[CTA]],Super[[#This Row],[OBJ]]))</f>
        <v/>
      </c>
    </row>
    <row r="75" spans="1:26">
      <c r="A75" s="16" t="s">
        <v>137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87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Row],[CTA]]),CONCATENATE(Super[[#This Row],[TIPO]],Super[[#This Row],[CTA]],Super[[#This Row],[OBJ]]))</f>
        <v/>
      </c>
    </row>
    <row r="76" spans="1:26">
      <c r="A76" s="16" t="s">
        <v>137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87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Row],[CTA]]),CONCATENATE(Super[[#This Row],[TIPO]],Super[[#This Row],[CTA]],Super[[#This Row],[OBJ]]))</f>
        <v/>
      </c>
    </row>
    <row r="77" spans="1:26">
      <c r="A77" s="16" t="s">
        <v>137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87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Row],[CTA]]),CONCATENATE(Super[[#This Row],[TIPO]],Super[[#This Row],[CTA]],Super[[#This Row],[OBJ]]))</f>
        <v/>
      </c>
    </row>
    <row r="78" spans="1:26">
      <c r="A78" s="16" t="s">
        <v>137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87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Row],[CTA]]),CONCATENATE(Super[[#This Row],[TIPO]],Super[[#This Row],[CTA]],Super[[#This Row],[OBJ]]))</f>
        <v/>
      </c>
    </row>
    <row r="79" spans="1:26">
      <c r="A79" s="16" t="s">
        <v>137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87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Row],[CTA]]),CONCATENATE(Super[[#This Row],[TIPO]],Super[[#This Row],[CTA]],Super[[#This Row],[OBJ]]))</f>
        <v/>
      </c>
    </row>
    <row r="80" spans="1:26">
      <c r="A80" s="16" t="s">
        <v>137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87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Row],[CTA]]),CONCATENATE(Super[[#This Row],[TIPO]],Super[[#This Row],[CTA]],Super[[#This Row],[OBJ]]))</f>
        <v/>
      </c>
    </row>
    <row r="81" spans="1:26">
      <c r="A81" s="16" t="s">
        <v>137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87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Row],[CTA]]),CONCATENATE(Super[[#This Row],[TIPO]],Super[[#This Row],[CTA]],Super[[#This Row],[OBJ]]))</f>
        <v/>
      </c>
    </row>
    <row r="82" spans="1:26">
      <c r="A82" s="16" t="s">
        <v>137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87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Row],[CTA]]),CONCATENATE(Super[[#This Row],[TIPO]],Super[[#This Row],[CTA]],Super[[#This Row],[OBJ]]))</f>
        <v/>
      </c>
    </row>
    <row r="83" spans="1:26">
      <c r="A83" s="16" t="s">
        <v>137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87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Row],[CTA]]),CONCATENATE(Super[[#This Row],[TIPO]],Super[[#This Row],[CTA]],Super[[#This Row],[OBJ]]))</f>
        <v/>
      </c>
    </row>
    <row r="84" spans="1:26">
      <c r="A84" s="16" t="s">
        <v>137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87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Row],[CTA]]),CONCATENATE(Super[[#This Row],[TIPO]],Super[[#This Row],[CTA]],Super[[#This Row],[OBJ]]))</f>
        <v/>
      </c>
    </row>
    <row r="85" spans="1:26">
      <c r="A85" s="16" t="s">
        <v>137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87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Row],[CTA]]),CONCATENATE(Super[[#This Row],[TIPO]],Super[[#This Row],[CTA]],Super[[#This Row],[OBJ]]))</f>
        <v/>
      </c>
    </row>
    <row r="86" spans="1:26">
      <c r="A86" s="16" t="s">
        <v>137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87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Row],[CTA]]),CONCATENATE(Super[[#This Row],[TIPO]],Super[[#This Row],[CTA]],Super[[#This Row],[OBJ]]))</f>
        <v/>
      </c>
    </row>
    <row r="87" spans="1:26">
      <c r="A87" s="16" t="s">
        <v>137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87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Row],[CTA]]),CONCATENATE(Super[[#This Row],[TIPO]],Super[[#This Row],[CTA]],Super[[#This Row],[OBJ]]))</f>
        <v/>
      </c>
    </row>
    <row r="88" spans="1:26">
      <c r="A88" s="16" t="s">
        <v>137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87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Row],[CTA]]),CONCATENATE(Super[[#This Row],[TIPO]],Super[[#This Row],[CTA]],Super[[#This Row],[OBJ]]))</f>
        <v/>
      </c>
    </row>
    <row r="89" spans="1:26">
      <c r="A89" s="16" t="s">
        <v>137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87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Row],[CTA]]),CONCATENATE(Super[[#This Row],[TIPO]],Super[[#This Row],[CTA]],Super[[#This Row],[OBJ]]))</f>
        <v/>
      </c>
    </row>
    <row r="90" spans="1:26">
      <c r="A90" s="16" t="s">
        <v>137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87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Row],[CTA]]),CONCATENATE(Super[[#This Row],[TIPO]],Super[[#This Row],[CTA]],Super[[#This Row],[OBJ]]))</f>
        <v/>
      </c>
    </row>
    <row r="91" spans="1:26">
      <c r="A91" s="16" t="s">
        <v>137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87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Row],[CTA]]),CONCATENATE(Super[[#This Row],[TIPO]],Super[[#This Row],[CTA]],Super[[#This Row],[OBJ]]))</f>
        <v/>
      </c>
    </row>
    <row r="92" spans="1:26">
      <c r="A92" s="16" t="s">
        <v>137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87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Row],[CTA]]),CONCATENATE(Super[[#This Row],[TIPO]],Super[[#This Row],[CTA]],Super[[#This Row],[OBJ]]))</f>
        <v/>
      </c>
    </row>
    <row r="93" spans="1:26">
      <c r="A93" s="16" t="s">
        <v>138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87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Row],[CTA]]),CONCATENATE(Super[[#This Row],[TIPO]],Super[[#This Row],[CTA]],Super[[#This Row],[OBJ]]))</f>
        <v/>
      </c>
    </row>
    <row r="94" spans="1:26">
      <c r="A94" s="16" t="s">
        <v>138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87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Row],[CTA]]),CONCATENATE(Super[[#This Row],[TIPO]],Super[[#This Row],[CTA]],Super[[#This Row],[OBJ]]))</f>
        <v/>
      </c>
    </row>
    <row r="95" spans="1:26">
      <c r="A95" s="16" t="s">
        <v>138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87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Row],[CTA]]),CONCATENATE(Super[[#This Row],[TIPO]],Super[[#This Row],[CTA]],Super[[#This Row],[OBJ]]))</f>
        <v/>
      </c>
    </row>
    <row r="96" spans="1:26">
      <c r="A96" s="16" t="s">
        <v>138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87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Row],[CTA]]),CONCATENATE(Super[[#This Row],[TIPO]],Super[[#This Row],[CTA]],Super[[#This Row],[OBJ]]))</f>
        <v/>
      </c>
    </row>
    <row r="97" spans="1:26">
      <c r="A97" s="16" t="s">
        <v>138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87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Row],[CTA]]),CONCATENATE(Super[[#This Row],[TIPO]],Super[[#This Row],[CTA]],Super[[#This Row],[OBJ]]))</f>
        <v/>
      </c>
    </row>
    <row r="98" spans="1:26">
      <c r="A98" s="16" t="s">
        <v>138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87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Row],[CTA]]),CONCATENATE(Super[[#This Row],[TIPO]],Super[[#This Row],[CTA]],Super[[#This Row],[OBJ]]))</f>
        <v/>
      </c>
    </row>
    <row r="99" spans="1:26">
      <c r="A99" s="16" t="s">
        <v>138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87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Row],[CTA]]),CONCATENATE(Super[[#This Row],[TIPO]],Super[[#This Row],[CTA]],Super[[#This Row],[OBJ]]))</f>
        <v/>
      </c>
    </row>
    <row r="100" spans="1:26">
      <c r="A100" s="16" t="s">
        <v>138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87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Row],[CTA]]),CONCATENATE(Super[[#This Row],[TIPO]],Super[[#This Row],[CTA]],Super[[#This Row],[OBJ]]))</f>
        <v/>
      </c>
    </row>
    <row r="101" spans="1:26">
      <c r="A101" s="16" t="s">
        <v>138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87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Row],[CTA]]),CONCATENATE(Super[[#This Row],[TIPO]],Super[[#This Row],[CTA]],Super[[#This Row],[OBJ]]))</f>
        <v/>
      </c>
    </row>
    <row r="102" spans="1:26">
      <c r="A102" s="16" t="s">
        <v>138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87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Row],[CTA]]),CONCATENATE(Super[[#This Row],[TIPO]],Super[[#This Row],[CTA]],Super[[#This Row],[OBJ]]))</f>
        <v/>
      </c>
    </row>
    <row r="103" spans="1:26">
      <c r="A103" s="16" t="s">
        <v>138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87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Row],[CTA]]),CONCATENATE(Super[[#This Row],[TIPO]],Super[[#This Row],[CTA]],Super[[#This Row],[OBJ]]))</f>
        <v/>
      </c>
    </row>
    <row r="104" spans="1:26">
      <c r="A104" s="16" t="s">
        <v>138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87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Row],[CTA]]),CONCATENATE(Super[[#This Row],[TIPO]],Super[[#This Row],[CTA]],Super[[#This Row],[OBJ]]))</f>
        <v/>
      </c>
    </row>
    <row r="105" spans="1:26">
      <c r="A105" s="16" t="s">
        <v>138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87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Row],[CTA]]),CONCATENATE(Super[[#This Row],[TIPO]],Super[[#This Row],[CTA]],Super[[#This Row],[OBJ]]))</f>
        <v/>
      </c>
    </row>
    <row r="106" spans="1:26">
      <c r="A106" s="16" t="s">
        <v>138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87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Row],[CTA]]),CONCATENATE(Super[[#This Row],[TIPO]],Super[[#This Row],[CTA]],Super[[#This Row],[OBJ]]))</f>
        <v/>
      </c>
    </row>
    <row r="107" spans="1:26">
      <c r="A107" s="16" t="s">
        <v>138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87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Row],[CTA]]),CONCATENATE(Super[[#This Row],[TIPO]],Super[[#This Row],[CTA]],Super[[#This Row],[OBJ]]))</f>
        <v/>
      </c>
    </row>
    <row r="108" spans="1:26">
      <c r="A108" s="16" t="s">
        <v>138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87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Row],[CTA]]),CONCATENATE(Super[[#This Row],[TIPO]],Super[[#This Row],[CTA]],Super[[#This Row],[OBJ]]))</f>
        <v/>
      </c>
    </row>
    <row r="109" spans="1:26">
      <c r="A109" s="16" t="s">
        <v>138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87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Row],[CTA]]),CONCATENATE(Super[[#This Row],[TIPO]],Super[[#This Row],[CTA]],Super[[#This Row],[OBJ]]))</f>
        <v/>
      </c>
    </row>
    <row r="110" spans="1:26">
      <c r="A110" s="16" t="s">
        <v>138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87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Row],[CTA]]),CONCATENATE(Super[[#This Row],[TIPO]],Super[[#This Row],[CTA]],Super[[#This Row],[OBJ]]))</f>
        <v/>
      </c>
    </row>
    <row r="111" spans="1:26">
      <c r="A111" s="16" t="s">
        <v>138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87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Row],[CTA]]),CONCATENATE(Super[[#This Row],[TIPO]],Super[[#This Row],[CTA]],Super[[#This Row],[OBJ]]))</f>
        <v/>
      </c>
    </row>
    <row r="112" spans="1:26">
      <c r="A112" s="16" t="s">
        <v>138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87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Row],[CTA]]),CONCATENATE(Super[[#This Row],[TIPO]],Super[[#This Row],[CTA]],Super[[#This Row],[OBJ]]))</f>
        <v/>
      </c>
    </row>
    <row r="113" spans="1:26">
      <c r="A113" s="16" t="s">
        <v>138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87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Row],[CTA]]),CONCATENATE(Super[[#This Row],[TIPO]],Super[[#This Row],[CTA]],Super[[#This Row],[OBJ]]))</f>
        <v/>
      </c>
    </row>
    <row r="114" spans="1:26">
      <c r="A114" s="16" t="s">
        <v>138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87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Row],[CTA]]),CONCATENATE(Super[[#This Row],[TIPO]],Super[[#This Row],[CTA]],Super[[#This Row],[OBJ]]))</f>
        <v/>
      </c>
    </row>
    <row r="115" spans="1:26">
      <c r="A115" s="16" t="s">
        <v>138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87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Row],[CTA]]),CONCATENATE(Super[[#This Row],[TIPO]],Super[[#This Row],[CTA]],Super[[#This Row],[OBJ]]))</f>
        <v/>
      </c>
    </row>
    <row r="116" spans="1:26">
      <c r="A116" s="16" t="s">
        <v>143</v>
      </c>
      <c r="B116" s="17"/>
      <c r="C116" s="16"/>
      <c r="D116" s="18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82"/>
      <c r="R116" s="19"/>
      <c r="S116" s="19"/>
      <c r="T116" s="19"/>
      <c r="U116" s="20"/>
      <c r="V116" s="19"/>
      <c r="Z116" t="str">
        <f>IF(Super[[#This Row],[TIPO]]="A",CONCATENATE(Super[[#This Row],[TIPO]],Super[[#This Row],[CTA]]),CONCATENATE(Super[[#This Row],[TIPO]],Super[[#This Row],[CTA]],Super[[#This Row],[OBJ]]))</f>
        <v/>
      </c>
    </row>
    <row r="117" spans="1:26">
      <c r="A117" s="16" t="s">
        <v>143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82"/>
      <c r="R117" s="19"/>
      <c r="S117" s="19"/>
      <c r="T117" s="19"/>
      <c r="U117" s="20"/>
      <c r="V117" s="19"/>
      <c r="Z117" t="str">
        <f>IF(Super[[#This Row],[TIPO]]="A",CONCATENATE(Super[[#This Row],[TIPO]],Super[[#This Row],[CTA]]),CONCATENATE(Super[[#This Row],[TIPO]],Super[[#This Row],[CTA]],Super[[#This Row],[OBJ]]))</f>
        <v/>
      </c>
    </row>
    <row r="118" spans="1:26">
      <c r="A118" s="16" t="s">
        <v>143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82"/>
      <c r="R118" s="19"/>
      <c r="S118" s="19"/>
      <c r="T118" s="19"/>
      <c r="U118" s="20"/>
      <c r="V118" s="19"/>
      <c r="Z118" t="str">
        <f>IF(Super[[#This Row],[TIPO]]="A",CONCATENATE(Super[[#This Row],[TIPO]],Super[[#This Row],[CTA]]),CONCATENATE(Super[[#This Row],[TIPO]],Super[[#This Row],[CTA]],Super[[#This Row],[OBJ]]))</f>
        <v/>
      </c>
    </row>
    <row r="119" spans="1:26">
      <c r="A119" s="16" t="s">
        <v>143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82"/>
      <c r="R119" s="19"/>
      <c r="S119" s="19"/>
      <c r="T119" s="19"/>
      <c r="U119" s="20"/>
      <c r="V119" s="19"/>
      <c r="Z119" t="str">
        <f>IF(Super[[#This Row],[TIPO]]="A",CONCATENATE(Super[[#This Row],[TIPO]],Super[[#This Row],[CTA]]),CONCATENATE(Super[[#This Row],[TIPO]],Super[[#This Row],[CTA]],Super[[#This Row],[OBJ]]))</f>
        <v/>
      </c>
    </row>
    <row r="120" spans="1:26">
      <c r="A120" s="16" t="s">
        <v>143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82"/>
      <c r="R120" s="19"/>
      <c r="S120" s="19"/>
      <c r="T120" s="19"/>
      <c r="U120" s="20"/>
      <c r="V120" s="19"/>
      <c r="Z120" t="str">
        <f>IF(Super[[#This Row],[TIPO]]="A",CONCATENATE(Super[[#This Row],[TIPO]],Super[[#This Row],[CTA]]),CONCATENATE(Super[[#This Row],[TIPO]],Super[[#This Row],[CTA]],Super[[#This Row],[OBJ]]))</f>
        <v/>
      </c>
    </row>
    <row r="121" spans="1:26">
      <c r="A121" s="16" t="s">
        <v>143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82"/>
      <c r="R121" s="19"/>
      <c r="S121" s="19"/>
      <c r="T121" s="19"/>
      <c r="U121" s="20"/>
      <c r="V121" s="19"/>
      <c r="Z121" t="str">
        <f>IF(Super[[#This Row],[TIPO]]="A",CONCATENATE(Super[[#This Row],[TIPO]],Super[[#This Row],[CTA]]),CONCATENATE(Super[[#This Row],[TIPO]],Super[[#This Row],[CTA]],Super[[#This Row],[OBJ]]))</f>
        <v/>
      </c>
    </row>
    <row r="122" spans="1:26">
      <c r="A122" s="16" t="s">
        <v>143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82"/>
      <c r="R122" s="19"/>
      <c r="S122" s="19"/>
      <c r="T122" s="19"/>
      <c r="U122" s="20"/>
      <c r="V122" s="19"/>
      <c r="Z122" t="str">
        <f>IF(Super[[#This Row],[TIPO]]="A",CONCATENATE(Super[[#This Row],[TIPO]],Super[[#This Row],[CTA]]),CONCATENATE(Super[[#This Row],[TIPO]],Super[[#This Row],[CTA]],Super[[#This Row],[OBJ]]))</f>
        <v/>
      </c>
    </row>
    <row r="123" spans="1:26">
      <c r="A123" s="16" t="s">
        <v>143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82"/>
      <c r="R123" s="19"/>
      <c r="S123" s="19"/>
      <c r="T123" s="19"/>
      <c r="U123" s="19"/>
      <c r="V123" s="19"/>
      <c r="Z123" t="str">
        <f>IF(Super[[#This Row],[TIPO]]="A",CONCATENATE(Super[[#This Row],[TIPO]],Super[[#This Row],[CTA]]),CONCATENATE(Super[[#This Row],[TIPO]],Super[[#This Row],[CTA]],Super[[#This Row],[OBJ]]))</f>
        <v/>
      </c>
    </row>
    <row r="124" spans="1:26">
      <c r="A124" s="16" t="s">
        <v>143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82"/>
      <c r="R124" s="19"/>
      <c r="S124" s="19"/>
      <c r="T124" s="19"/>
      <c r="U124" s="19"/>
      <c r="V124" s="19"/>
      <c r="Z124" t="str">
        <f>IF(Super[[#This Row],[TIPO]]="A",CONCATENATE(Super[[#This Row],[TIPO]],Super[[#This Row],[CTA]]),CONCATENATE(Super[[#This Row],[TIPO]],Super[[#This Row],[CTA]],Super[[#This Row],[OBJ]]))</f>
        <v/>
      </c>
    </row>
    <row r="125" spans="1:26">
      <c r="A125" s="16" t="s">
        <v>143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82"/>
      <c r="R125" s="19"/>
      <c r="S125" s="19"/>
      <c r="T125" s="19"/>
      <c r="U125" s="19"/>
      <c r="V125" s="19"/>
      <c r="Z125" t="str">
        <f>IF(Super[[#This Row],[TIPO]]="A",CONCATENATE(Super[[#This Row],[TIPO]],Super[[#This Row],[CTA]]),CONCATENATE(Super[[#This Row],[TIPO]],Super[[#This Row],[CTA]],Super[[#This Row],[OBJ]]))</f>
        <v/>
      </c>
    </row>
    <row r="126" spans="1:26">
      <c r="A126" s="16" t="s">
        <v>143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82"/>
      <c r="R126" s="19"/>
      <c r="S126" s="19"/>
      <c r="T126" s="19"/>
      <c r="U126" s="19"/>
      <c r="V126" s="19"/>
      <c r="Z126" t="str">
        <f>IF(Super[[#This Row],[TIPO]]="A",CONCATENATE(Super[[#This Row],[TIPO]],Super[[#This Row],[CTA]]),CONCATENATE(Super[[#This Row],[TIPO]],Super[[#This Row],[CTA]],Super[[#This Row],[OBJ]]))</f>
        <v/>
      </c>
    </row>
    <row r="127" spans="1:26">
      <c r="A127" s="16" t="s">
        <v>143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82"/>
      <c r="R127" s="19"/>
      <c r="S127" s="19"/>
      <c r="T127" s="19"/>
      <c r="U127" s="19"/>
      <c r="V127" s="19"/>
      <c r="Z127" t="str">
        <f>IF(Super[[#This Row],[TIPO]]="A",CONCATENATE(Super[[#This Row],[TIPO]],Super[[#This Row],[CTA]]),CONCATENATE(Super[[#This Row],[TIPO]],Super[[#This Row],[CTA]],Super[[#This Row],[OBJ]]))</f>
        <v/>
      </c>
    </row>
    <row r="128" spans="1:26">
      <c r="A128" s="16" t="s">
        <v>143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82"/>
      <c r="R128" s="19"/>
      <c r="S128" s="19"/>
      <c r="T128" s="19"/>
      <c r="U128" s="19"/>
      <c r="V128" s="19"/>
      <c r="Z128" t="str">
        <f>IF(Super[[#This Row],[TIPO]]="A",CONCATENATE(Super[[#This Row],[TIPO]],Super[[#This Row],[CTA]]),CONCATENATE(Super[[#This Row],[TIPO]],Super[[#This Row],[CTA]],Super[[#This Row],[OBJ]]))</f>
        <v/>
      </c>
    </row>
    <row r="129" spans="1:26">
      <c r="A129" s="16" t="s">
        <v>143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82"/>
      <c r="R129" s="19"/>
      <c r="S129" s="19"/>
      <c r="T129" s="19"/>
      <c r="U129" s="19"/>
      <c r="V129" s="19"/>
      <c r="Z129" t="str">
        <f>IF(Super[[#This Row],[TIPO]]="A",CONCATENATE(Super[[#This Row],[TIPO]],Super[[#This Row],[CTA]]),CONCATENATE(Super[[#This Row],[TIPO]],Super[[#This Row],[CTA]],Super[[#This Row],[OBJ]]))</f>
        <v/>
      </c>
    </row>
    <row r="130" spans="1:26">
      <c r="A130" s="16" t="s">
        <v>143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82"/>
      <c r="R130" s="19"/>
      <c r="S130" s="19"/>
      <c r="T130" s="19"/>
      <c r="U130" s="19"/>
      <c r="V130" s="19"/>
      <c r="Z130" t="str">
        <f>IF(Super[[#This Row],[TIPO]]="A",CONCATENATE(Super[[#This Row],[TIPO]],Super[[#This Row],[CTA]]),CONCATENATE(Super[[#This Row],[TIPO]],Super[[#This Row],[CTA]],Super[[#This Row],[OBJ]]))</f>
        <v/>
      </c>
    </row>
    <row r="131" spans="1:26">
      <c r="A131" s="16" t="s">
        <v>143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82"/>
      <c r="R131" s="19"/>
      <c r="S131" s="19"/>
      <c r="T131" s="19"/>
      <c r="U131" s="19"/>
      <c r="V131" s="19"/>
      <c r="Z131" t="str">
        <f>IF(Super[[#This Row],[TIPO]]="A",CONCATENATE(Super[[#This Row],[TIPO]],Super[[#This Row],[CTA]]),CONCATENATE(Super[[#This Row],[TIPO]],Super[[#This Row],[CTA]],Super[[#This Row],[OBJ]]))</f>
        <v/>
      </c>
    </row>
    <row r="132" spans="1:26">
      <c r="A132" s="16" t="s">
        <v>143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82"/>
      <c r="R132" s="19"/>
      <c r="S132" s="19"/>
      <c r="T132" s="19"/>
      <c r="U132" s="19"/>
      <c r="V132" s="19"/>
      <c r="Z132" t="str">
        <f>IF(Super[[#This Row],[TIPO]]="A",CONCATENATE(Super[[#This Row],[TIPO]],Super[[#This Row],[CTA]]),CONCATENATE(Super[[#This Row],[TIPO]],Super[[#This Row],[CTA]],Super[[#This Row],[OBJ]]))</f>
        <v/>
      </c>
    </row>
    <row r="133" spans="1:26">
      <c r="A133" s="16" t="s">
        <v>143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82"/>
      <c r="R133" s="19"/>
      <c r="S133" s="19"/>
      <c r="T133" s="19"/>
      <c r="U133" s="19"/>
      <c r="V133" s="19"/>
      <c r="Z133" t="str">
        <f>IF(Super[[#This Row],[TIPO]]="A",CONCATENATE(Super[[#This Row],[TIPO]],Super[[#This Row],[CTA]]),CONCATENATE(Super[[#This Row],[TIPO]],Super[[#This Row],[CTA]],Super[[#This Row],[OBJ]]))</f>
        <v/>
      </c>
    </row>
    <row r="134" spans="1:26">
      <c r="A134" s="16" t="s">
        <v>143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82"/>
      <c r="R134" s="19"/>
      <c r="S134" s="19"/>
      <c r="T134" s="19"/>
      <c r="U134" s="19"/>
      <c r="V134" s="19"/>
      <c r="Z134" t="str">
        <f>IF(Super[[#This Row],[TIPO]]="A",CONCATENATE(Super[[#This Row],[TIPO]],Super[[#This Row],[CTA]]),CONCATENATE(Super[[#This Row],[TIPO]],Super[[#This Row],[CTA]],Super[[#This Row],[OBJ]]))</f>
        <v/>
      </c>
    </row>
    <row r="135" spans="1:26">
      <c r="A135" s="16" t="s">
        <v>143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82"/>
      <c r="R135" s="19"/>
      <c r="S135" s="19"/>
      <c r="T135" s="19"/>
      <c r="U135" s="19"/>
      <c r="V135" s="19"/>
      <c r="Z135" t="str">
        <f>IF(Super[[#This Row],[TIPO]]="A",CONCATENATE(Super[[#This Row],[TIPO]],Super[[#This Row],[CTA]]),CONCATENATE(Super[[#This Row],[TIPO]],Super[[#This Row],[CTA]],Super[[#This Row],[OBJ]]))</f>
        <v/>
      </c>
    </row>
    <row r="136" spans="1:26">
      <c r="A136" s="16" t="s">
        <v>143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82"/>
      <c r="R136" s="19"/>
      <c r="S136" s="19"/>
      <c r="T136" s="19"/>
      <c r="U136" s="19"/>
      <c r="V136" s="19"/>
      <c r="Z136" t="str">
        <f>IF(Super[[#This Row],[TIPO]]="A",CONCATENATE(Super[[#This Row],[TIPO]],Super[[#This Row],[CTA]]),CONCATENATE(Super[[#This Row],[TIPO]],Super[[#This Row],[CTA]],Super[[#This Row],[OBJ]]))</f>
        <v/>
      </c>
    </row>
    <row r="137" spans="1:26">
      <c r="A137" s="16" t="s">
        <v>143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82"/>
      <c r="R137" s="19"/>
      <c r="S137" s="19"/>
      <c r="T137" s="19"/>
      <c r="U137" s="19"/>
      <c r="V137" s="19"/>
      <c r="Z137" t="str">
        <f>IF(Super[[#This Row],[TIPO]]="A",CONCATENATE(Super[[#This Row],[TIPO]],Super[[#This Row],[CTA]]),CONCATENATE(Super[[#This Row],[TIPO]],Super[[#This Row],[CTA]],Super[[#This Row],[OBJ]]))</f>
        <v/>
      </c>
    </row>
    <row r="138" spans="1:26">
      <c r="A138" s="16" t="s">
        <v>143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82"/>
      <c r="R138" s="19"/>
      <c r="S138" s="19"/>
      <c r="T138" s="19"/>
      <c r="U138" s="19"/>
      <c r="V138" s="19"/>
      <c r="Z138" t="str">
        <f>IF(Super[[#This Row],[TIPO]]="A",CONCATENATE(Super[[#This Row],[TIPO]],Super[[#This Row],[CTA]]),CONCATENATE(Super[[#This Row],[TIPO]],Super[[#This Row],[CTA]],Super[[#This Row],[OBJ]]))</f>
        <v/>
      </c>
    </row>
    <row r="139" spans="1:26">
      <c r="A139" s="16" t="s">
        <v>144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82"/>
      <c r="R139" s="19"/>
      <c r="S139" s="19"/>
      <c r="T139" s="19"/>
      <c r="U139" s="20"/>
      <c r="V139" s="19"/>
      <c r="Z139" t="str">
        <f>IF(Super[[#This Row],[TIPO]]="A",CONCATENATE(Super[[#This Row],[TIPO]],Super[[#This Row],[CTA]]),CONCATENATE(Super[[#This Row],[TIPO]],Super[[#This Row],[CTA]],Super[[#This Row],[OBJ]]))</f>
        <v/>
      </c>
    </row>
    <row r="140" spans="1:26">
      <c r="A140" s="16" t="s">
        <v>144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82"/>
      <c r="R140" s="19"/>
      <c r="S140" s="19"/>
      <c r="T140" s="19"/>
      <c r="U140" s="20"/>
      <c r="V140" s="19"/>
      <c r="Z140" t="str">
        <f>IF(Super[[#This Row],[TIPO]]="A",CONCATENATE(Super[[#This Row],[TIPO]],Super[[#This Row],[CTA]]),CONCATENATE(Super[[#This Row],[TIPO]],Super[[#This Row],[CTA]],Super[[#This Row],[OBJ]]))</f>
        <v/>
      </c>
    </row>
    <row r="141" spans="1:26">
      <c r="A141" s="16" t="s">
        <v>144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82"/>
      <c r="R141" s="19"/>
      <c r="S141" s="19"/>
      <c r="T141" s="19"/>
      <c r="U141" s="20"/>
      <c r="V141" s="19"/>
      <c r="Z141" t="str">
        <f>IF(Super[[#This Row],[TIPO]]="A",CONCATENATE(Super[[#This Row],[TIPO]],Super[[#This Row],[CTA]]),CONCATENATE(Super[[#This Row],[TIPO]],Super[[#This Row],[CTA]],Super[[#This Row],[OBJ]]))</f>
        <v/>
      </c>
    </row>
    <row r="142" spans="1:26">
      <c r="A142" s="16" t="s">
        <v>144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82"/>
      <c r="R142" s="19"/>
      <c r="S142" s="19"/>
      <c r="T142" s="19"/>
      <c r="U142" s="20"/>
      <c r="V142" s="19"/>
      <c r="Z142" t="str">
        <f>IF(Super[[#This Row],[TIPO]]="A",CONCATENATE(Super[[#This Row],[TIPO]],Super[[#This Row],[CTA]]),CONCATENATE(Super[[#This Row],[TIPO]],Super[[#This Row],[CTA]],Super[[#This Row],[OBJ]]))</f>
        <v/>
      </c>
    </row>
    <row r="143" spans="1:26">
      <c r="A143" s="16" t="s">
        <v>144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82"/>
      <c r="R143" s="19"/>
      <c r="S143" s="19"/>
      <c r="T143" s="19"/>
      <c r="U143" s="20"/>
      <c r="V143" s="19"/>
      <c r="Z143" t="str">
        <f>IF(Super[[#This Row],[TIPO]]="A",CONCATENATE(Super[[#This Row],[TIPO]],Super[[#This Row],[CTA]]),CONCATENATE(Super[[#This Row],[TIPO]],Super[[#This Row],[CTA]],Super[[#This Row],[OBJ]]))</f>
        <v/>
      </c>
    </row>
    <row r="144" spans="1:26">
      <c r="A144" s="16" t="s">
        <v>144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82"/>
      <c r="R144" s="19"/>
      <c r="S144" s="19"/>
      <c r="T144" s="19"/>
      <c r="U144" s="20"/>
      <c r="V144" s="19"/>
      <c r="Z144" t="str">
        <f>IF(Super[[#This Row],[TIPO]]="A",CONCATENATE(Super[[#This Row],[TIPO]],Super[[#This Row],[CTA]]),CONCATENATE(Super[[#This Row],[TIPO]],Super[[#This Row],[CTA]],Super[[#This Row],[OBJ]]))</f>
        <v/>
      </c>
    </row>
    <row r="145" spans="1:26">
      <c r="A145" s="16" t="s">
        <v>144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82"/>
      <c r="R145" s="19"/>
      <c r="S145" s="19"/>
      <c r="T145" s="19"/>
      <c r="U145" s="20"/>
      <c r="V145" s="19"/>
      <c r="Z145" t="str">
        <f>IF(Super[[#This Row],[TIPO]]="A",CONCATENATE(Super[[#This Row],[TIPO]],Super[[#This Row],[CTA]]),CONCATENATE(Super[[#This Row],[TIPO]],Super[[#This Row],[CTA]],Super[[#This Row],[OBJ]]))</f>
        <v/>
      </c>
    </row>
    <row r="146" spans="1:26">
      <c r="A146" s="16" t="s">
        <v>144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82"/>
      <c r="R146" s="19"/>
      <c r="S146" s="19"/>
      <c r="T146" s="19"/>
      <c r="U146" s="19"/>
      <c r="V146" s="19"/>
      <c r="Z146" t="str">
        <f>IF(Super[[#This Row],[TIPO]]="A",CONCATENATE(Super[[#This Row],[TIPO]],Super[[#This Row],[CTA]]),CONCATENATE(Super[[#This Row],[TIPO]],Super[[#This Row],[CTA]],Super[[#This Row],[OBJ]]))</f>
        <v/>
      </c>
    </row>
    <row r="147" spans="1:26">
      <c r="A147" s="16" t="s">
        <v>144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82"/>
      <c r="R147" s="19"/>
      <c r="S147" s="19"/>
      <c r="T147" s="19"/>
      <c r="U147" s="19"/>
      <c r="V147" s="19"/>
      <c r="Z147" t="str">
        <f>IF(Super[[#This Row],[TIPO]]="A",CONCATENATE(Super[[#This Row],[TIPO]],Super[[#This Row],[CTA]]),CONCATENATE(Super[[#This Row],[TIPO]],Super[[#This Row],[CTA]],Super[[#This Row],[OBJ]]))</f>
        <v/>
      </c>
    </row>
    <row r="148" spans="1:26">
      <c r="A148" s="16" t="s">
        <v>144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82"/>
      <c r="R148" s="19"/>
      <c r="S148" s="19"/>
      <c r="T148" s="19"/>
      <c r="U148" s="19"/>
      <c r="V148" s="19"/>
      <c r="Z148" t="str">
        <f>IF(Super[[#This Row],[TIPO]]="A",CONCATENATE(Super[[#This Row],[TIPO]],Super[[#This Row],[CTA]]),CONCATENATE(Super[[#This Row],[TIPO]],Super[[#This Row],[CTA]],Super[[#This Row],[OBJ]]))</f>
        <v/>
      </c>
    </row>
    <row r="149" spans="1:26">
      <c r="A149" s="16" t="s">
        <v>144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82"/>
      <c r="R149" s="19"/>
      <c r="S149" s="19"/>
      <c r="T149" s="19"/>
      <c r="U149" s="19"/>
      <c r="V149" s="19"/>
      <c r="Z149" t="str">
        <f>IF(Super[[#This Row],[TIPO]]="A",CONCATENATE(Super[[#This Row],[TIPO]],Super[[#This Row],[CTA]]),CONCATENATE(Super[[#This Row],[TIPO]],Super[[#This Row],[CTA]],Super[[#This Row],[OBJ]]))</f>
        <v/>
      </c>
    </row>
    <row r="150" spans="1:26">
      <c r="A150" s="16" t="s">
        <v>144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82"/>
      <c r="R150" s="19"/>
      <c r="S150" s="19"/>
      <c r="T150" s="19"/>
      <c r="U150" s="19"/>
      <c r="V150" s="19"/>
      <c r="Z150" t="str">
        <f>IF(Super[[#This Row],[TIPO]]="A",CONCATENATE(Super[[#This Row],[TIPO]],Super[[#This Row],[CTA]]),CONCATENATE(Super[[#This Row],[TIPO]],Super[[#This Row],[CTA]],Super[[#This Row],[OBJ]]))</f>
        <v/>
      </c>
    </row>
    <row r="151" spans="1:26">
      <c r="A151" s="16" t="s">
        <v>144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82"/>
      <c r="R151" s="19"/>
      <c r="S151" s="19"/>
      <c r="T151" s="19"/>
      <c r="U151" s="19"/>
      <c r="V151" s="19"/>
      <c r="Z151" t="str">
        <f>IF(Super[[#This Row],[TIPO]]="A",CONCATENATE(Super[[#This Row],[TIPO]],Super[[#This Row],[CTA]]),CONCATENATE(Super[[#This Row],[TIPO]],Super[[#This Row],[CTA]],Super[[#This Row],[OBJ]]))</f>
        <v/>
      </c>
    </row>
    <row r="152" spans="1:26">
      <c r="A152" s="16" t="s">
        <v>144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82"/>
      <c r="R152" s="19"/>
      <c r="S152" s="19"/>
      <c r="T152" s="19"/>
      <c r="U152" s="19"/>
      <c r="V152" s="19"/>
      <c r="Z152" t="str">
        <f>IF(Super[[#This Row],[TIPO]]="A",CONCATENATE(Super[[#This Row],[TIPO]],Super[[#This Row],[CTA]]),CONCATENATE(Super[[#This Row],[TIPO]],Super[[#This Row],[CTA]],Super[[#This Row],[OBJ]]))</f>
        <v/>
      </c>
    </row>
    <row r="153" spans="1:26">
      <c r="A153" s="16" t="s">
        <v>144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82"/>
      <c r="R153" s="19"/>
      <c r="S153" s="19"/>
      <c r="T153" s="19"/>
      <c r="U153" s="19"/>
      <c r="V153" s="19"/>
      <c r="Z153" t="str">
        <f>IF(Super[[#This Row],[TIPO]]="A",CONCATENATE(Super[[#This Row],[TIPO]],Super[[#This Row],[CTA]]),CONCATENATE(Super[[#This Row],[TIPO]],Super[[#This Row],[CTA]],Super[[#This Row],[OBJ]]))</f>
        <v/>
      </c>
    </row>
    <row r="154" spans="1:26">
      <c r="A154" s="16" t="s">
        <v>144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82"/>
      <c r="R154" s="19"/>
      <c r="S154" s="19"/>
      <c r="T154" s="19"/>
      <c r="U154" s="19"/>
      <c r="V154" s="19"/>
      <c r="Z154" t="str">
        <f>IF(Super[[#This Row],[TIPO]]="A",CONCATENATE(Super[[#This Row],[TIPO]],Super[[#This Row],[CTA]]),CONCATENATE(Super[[#This Row],[TIPO]],Super[[#This Row],[CTA]],Super[[#This Row],[OBJ]]))</f>
        <v/>
      </c>
    </row>
    <row r="155" spans="1:26">
      <c r="A155" s="16" t="s">
        <v>144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82"/>
      <c r="R155" s="19"/>
      <c r="S155" s="19"/>
      <c r="T155" s="19"/>
      <c r="U155" s="19"/>
      <c r="V155" s="19"/>
      <c r="Z155" t="str">
        <f>IF(Super[[#This Row],[TIPO]]="A",CONCATENATE(Super[[#This Row],[TIPO]],Super[[#This Row],[CTA]]),CONCATENATE(Super[[#This Row],[TIPO]],Super[[#This Row],[CTA]],Super[[#This Row],[OBJ]]))</f>
        <v/>
      </c>
    </row>
    <row r="156" spans="1:26">
      <c r="A156" s="16" t="s">
        <v>144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82"/>
      <c r="R156" s="19"/>
      <c r="S156" s="19"/>
      <c r="T156" s="19"/>
      <c r="U156" s="19"/>
      <c r="V156" s="19"/>
      <c r="Z156" t="str">
        <f>IF(Super[[#This Row],[TIPO]]="A",CONCATENATE(Super[[#This Row],[TIPO]],Super[[#This Row],[CTA]]),CONCATENATE(Super[[#This Row],[TIPO]],Super[[#This Row],[CTA]],Super[[#This Row],[OBJ]]))</f>
        <v/>
      </c>
    </row>
    <row r="157" spans="1:26">
      <c r="A157" s="16" t="s">
        <v>144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82"/>
      <c r="R157" s="19"/>
      <c r="S157" s="19"/>
      <c r="T157" s="19"/>
      <c r="U157" s="19"/>
      <c r="V157" s="19"/>
      <c r="Z157" t="str">
        <f>IF(Super[[#This Row],[TIPO]]="A",CONCATENATE(Super[[#This Row],[TIPO]],Super[[#This Row],[CTA]]),CONCATENATE(Super[[#This Row],[TIPO]],Super[[#This Row],[CTA]],Super[[#This Row],[OBJ]]))</f>
        <v/>
      </c>
    </row>
    <row r="158" spans="1:26">
      <c r="A158" s="16" t="s">
        <v>144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82"/>
      <c r="R158" s="19"/>
      <c r="S158" s="19"/>
      <c r="T158" s="19"/>
      <c r="U158" s="19"/>
      <c r="V158" s="19"/>
      <c r="Z158" t="str">
        <f>IF(Super[[#This Row],[TIPO]]="A",CONCATENATE(Super[[#This Row],[TIPO]],Super[[#This Row],[CTA]]),CONCATENATE(Super[[#This Row],[TIPO]],Super[[#This Row],[CTA]],Super[[#This Row],[OBJ]]))</f>
        <v/>
      </c>
    </row>
    <row r="159" spans="1:26">
      <c r="A159" s="16" t="s">
        <v>144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82"/>
      <c r="R159" s="19"/>
      <c r="S159" s="19"/>
      <c r="T159" s="19"/>
      <c r="U159" s="19"/>
      <c r="V159" s="19"/>
      <c r="Z159" t="str">
        <f>IF(Super[[#This Row],[TIPO]]="A",CONCATENATE(Super[[#This Row],[TIPO]],Super[[#This Row],[CTA]]),CONCATENATE(Super[[#This Row],[TIPO]],Super[[#This Row],[CTA]],Super[[#This Row],[OBJ]]))</f>
        <v/>
      </c>
    </row>
    <row r="160" spans="1:26">
      <c r="A160" s="16" t="s">
        <v>144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82"/>
      <c r="R160" s="19"/>
      <c r="S160" s="19"/>
      <c r="T160" s="19"/>
      <c r="U160" s="19"/>
      <c r="V160" s="19"/>
      <c r="Z160" t="str">
        <f>IF(Super[[#This Row],[TIPO]]="A",CONCATENATE(Super[[#This Row],[TIPO]],Super[[#This Row],[CTA]]),CONCATENATE(Super[[#This Row],[TIPO]],Super[[#This Row],[CTA]],Super[[#This Row],[OBJ]]))</f>
        <v/>
      </c>
    </row>
    <row r="161" spans="1:26">
      <c r="A161" s="16" t="s">
        <v>144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82"/>
      <c r="R161" s="19"/>
      <c r="S161" s="19"/>
      <c r="T161" s="19"/>
      <c r="U161" s="19"/>
      <c r="V161" s="19"/>
      <c r="Z161" t="str">
        <f>IF(Super[[#This Row],[TIPO]]="A",CONCATENATE(Super[[#This Row],[TIPO]],Super[[#This Row],[CTA]]),CONCATENATE(Super[[#This Row],[TIPO]],Super[[#This Row],[CTA]],Super[[#This Row],[OBJ]]))</f>
        <v/>
      </c>
    </row>
    <row r="162" spans="1:26">
      <c r="A162" s="16" t="s">
        <v>145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82"/>
      <c r="R162" s="19"/>
      <c r="S162" s="19"/>
      <c r="T162" s="19"/>
      <c r="U162" s="20"/>
      <c r="V162" s="19"/>
      <c r="Z162" t="str">
        <f>IF(Super[[#This Row],[TIPO]]="A",CONCATENATE(Super[[#This Row],[TIPO]],Super[[#This Row],[CTA]]),CONCATENATE(Super[[#This Row],[TIPO]],Super[[#This Row],[CTA]],Super[[#This Row],[OBJ]]))</f>
        <v/>
      </c>
    </row>
    <row r="163" spans="1:26">
      <c r="A163" s="16" t="s">
        <v>145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82"/>
      <c r="R163" s="19"/>
      <c r="S163" s="19"/>
      <c r="T163" s="19"/>
      <c r="U163" s="20"/>
      <c r="V163" s="19"/>
      <c r="Z163" t="str">
        <f>IF(Super[[#This Row],[TIPO]]="A",CONCATENATE(Super[[#This Row],[TIPO]],Super[[#This Row],[CTA]]),CONCATENATE(Super[[#This Row],[TIPO]],Super[[#This Row],[CTA]],Super[[#This Row],[OBJ]]))</f>
        <v/>
      </c>
    </row>
    <row r="164" spans="1:26">
      <c r="A164" s="16" t="s">
        <v>145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82"/>
      <c r="R164" s="19"/>
      <c r="S164" s="19"/>
      <c r="T164" s="19"/>
      <c r="U164" s="20"/>
      <c r="V164" s="19"/>
      <c r="Z164" t="str">
        <f>IF(Super[[#This Row],[TIPO]]="A",CONCATENATE(Super[[#This Row],[TIPO]],Super[[#This Row],[CTA]]),CONCATENATE(Super[[#This Row],[TIPO]],Super[[#This Row],[CTA]],Super[[#This Row],[OBJ]]))</f>
        <v/>
      </c>
    </row>
    <row r="165" spans="1:26">
      <c r="A165" s="16" t="s">
        <v>145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82"/>
      <c r="R165" s="19"/>
      <c r="S165" s="19"/>
      <c r="T165" s="19"/>
      <c r="U165" s="20"/>
      <c r="V165" s="19"/>
      <c r="Z165" t="str">
        <f>IF(Super[[#This Row],[TIPO]]="A",CONCATENATE(Super[[#This Row],[TIPO]],Super[[#This Row],[CTA]]),CONCATENATE(Super[[#This Row],[TIPO]],Super[[#This Row],[CTA]],Super[[#This Row],[OBJ]]))</f>
        <v/>
      </c>
    </row>
    <row r="166" spans="1:26">
      <c r="A166" s="16" t="s">
        <v>145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82"/>
      <c r="R166" s="19"/>
      <c r="S166" s="19"/>
      <c r="T166" s="19"/>
      <c r="U166" s="20"/>
      <c r="V166" s="19"/>
      <c r="Z166" t="str">
        <f>IF(Super[[#This Row],[TIPO]]="A",CONCATENATE(Super[[#This Row],[TIPO]],Super[[#This Row],[CTA]]),CONCATENATE(Super[[#This Row],[TIPO]],Super[[#This Row],[CTA]],Super[[#This Row],[OBJ]]))</f>
        <v/>
      </c>
    </row>
    <row r="167" spans="1:26">
      <c r="A167" s="16" t="s">
        <v>145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82"/>
      <c r="R167" s="19"/>
      <c r="S167" s="19"/>
      <c r="T167" s="19"/>
      <c r="U167" s="20"/>
      <c r="V167" s="19"/>
      <c r="Z167" t="str">
        <f>IF(Super[[#This Row],[TIPO]]="A",CONCATENATE(Super[[#This Row],[TIPO]],Super[[#This Row],[CTA]]),CONCATENATE(Super[[#This Row],[TIPO]],Super[[#This Row],[CTA]],Super[[#This Row],[OBJ]]))</f>
        <v/>
      </c>
    </row>
    <row r="168" spans="1:26">
      <c r="A168" s="16" t="s">
        <v>145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82"/>
      <c r="R168" s="19"/>
      <c r="S168" s="19"/>
      <c r="T168" s="19"/>
      <c r="U168" s="20"/>
      <c r="V168" s="19"/>
      <c r="Z168" t="str">
        <f>IF(Super[[#This Row],[TIPO]]="A",CONCATENATE(Super[[#This Row],[TIPO]],Super[[#This Row],[CTA]]),CONCATENATE(Super[[#This Row],[TIPO]],Super[[#This Row],[CTA]],Super[[#This Row],[OBJ]]))</f>
        <v/>
      </c>
    </row>
    <row r="169" spans="1:26">
      <c r="A169" s="16" t="s">
        <v>145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82"/>
      <c r="R169" s="19"/>
      <c r="S169" s="19"/>
      <c r="T169" s="19"/>
      <c r="U169" s="19"/>
      <c r="V169" s="19"/>
      <c r="Z169" t="str">
        <f>IF(Super[[#This Row],[TIPO]]="A",CONCATENATE(Super[[#This Row],[TIPO]],Super[[#This Row],[CTA]]),CONCATENATE(Super[[#This Row],[TIPO]],Super[[#This Row],[CTA]],Super[[#This Row],[OBJ]]))</f>
        <v/>
      </c>
    </row>
    <row r="170" spans="1:26">
      <c r="A170" s="16" t="s">
        <v>145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82"/>
      <c r="R170" s="19"/>
      <c r="S170" s="19"/>
      <c r="T170" s="19"/>
      <c r="U170" s="19"/>
      <c r="V170" s="19"/>
      <c r="Z170" t="str">
        <f>IF(Super[[#This Row],[TIPO]]="A",CONCATENATE(Super[[#This Row],[TIPO]],Super[[#This Row],[CTA]]),CONCATENATE(Super[[#This Row],[TIPO]],Super[[#This Row],[CTA]],Super[[#This Row],[OBJ]]))</f>
        <v/>
      </c>
    </row>
    <row r="171" spans="1:26">
      <c r="A171" s="16" t="s">
        <v>145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82"/>
      <c r="R171" s="19"/>
      <c r="S171" s="19"/>
      <c r="T171" s="19"/>
      <c r="U171" s="19"/>
      <c r="V171" s="19"/>
      <c r="Z171" t="str">
        <f>IF(Super[[#This Row],[TIPO]]="A",CONCATENATE(Super[[#This Row],[TIPO]],Super[[#This Row],[CTA]]),CONCATENATE(Super[[#This Row],[TIPO]],Super[[#This Row],[CTA]],Super[[#This Row],[OBJ]]))</f>
        <v/>
      </c>
    </row>
    <row r="172" spans="1:26">
      <c r="A172" s="16" t="s">
        <v>145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82"/>
      <c r="R172" s="19"/>
      <c r="S172" s="19"/>
      <c r="T172" s="19"/>
      <c r="U172" s="19"/>
      <c r="V172" s="19"/>
      <c r="Z172" t="str">
        <f>IF(Super[[#This Row],[TIPO]]="A",CONCATENATE(Super[[#This Row],[TIPO]],Super[[#This Row],[CTA]]),CONCATENATE(Super[[#This Row],[TIPO]],Super[[#This Row],[CTA]],Super[[#This Row],[OBJ]]))</f>
        <v/>
      </c>
    </row>
    <row r="173" spans="1:26">
      <c r="A173" s="16" t="s">
        <v>145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82"/>
      <c r="R173" s="19"/>
      <c r="S173" s="19"/>
      <c r="T173" s="19"/>
      <c r="U173" s="19"/>
      <c r="V173" s="19"/>
      <c r="Z173" t="str">
        <f>IF(Super[[#This Row],[TIPO]]="A",CONCATENATE(Super[[#This Row],[TIPO]],Super[[#This Row],[CTA]]),CONCATENATE(Super[[#This Row],[TIPO]],Super[[#This Row],[CTA]],Super[[#This Row],[OBJ]]))</f>
        <v/>
      </c>
    </row>
    <row r="174" spans="1:26">
      <c r="A174" s="16" t="s">
        <v>145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82"/>
      <c r="R174" s="19"/>
      <c r="S174" s="19"/>
      <c r="T174" s="19"/>
      <c r="U174" s="19"/>
      <c r="V174" s="19"/>
      <c r="Z174" t="str">
        <f>IF(Super[[#This Row],[TIPO]]="A",CONCATENATE(Super[[#This Row],[TIPO]],Super[[#This Row],[CTA]]),CONCATENATE(Super[[#This Row],[TIPO]],Super[[#This Row],[CTA]],Super[[#This Row],[OBJ]]))</f>
        <v/>
      </c>
    </row>
    <row r="175" spans="1:26">
      <c r="A175" s="16" t="s">
        <v>145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82"/>
      <c r="R175" s="19"/>
      <c r="S175" s="19"/>
      <c r="T175" s="19"/>
      <c r="U175" s="19"/>
      <c r="V175" s="19"/>
      <c r="Z175" t="str">
        <f>IF(Super[[#This Row],[TIPO]]="A",CONCATENATE(Super[[#This Row],[TIPO]],Super[[#This Row],[CTA]]),CONCATENATE(Super[[#This Row],[TIPO]],Super[[#This Row],[CTA]],Super[[#This Row],[OBJ]]))</f>
        <v/>
      </c>
    </row>
    <row r="176" spans="1:26">
      <c r="A176" s="16" t="s">
        <v>145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82"/>
      <c r="R176" s="19"/>
      <c r="S176" s="19"/>
      <c r="T176" s="19"/>
      <c r="U176" s="19"/>
      <c r="V176" s="19"/>
      <c r="Z176" t="str">
        <f>IF(Super[[#This Row],[TIPO]]="A",CONCATENATE(Super[[#This Row],[TIPO]],Super[[#This Row],[CTA]]),CONCATENATE(Super[[#This Row],[TIPO]],Super[[#This Row],[CTA]],Super[[#This Row],[OBJ]]))</f>
        <v/>
      </c>
    </row>
    <row r="177" spans="1:26">
      <c r="A177" s="16" t="s">
        <v>145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82"/>
      <c r="R177" s="19"/>
      <c r="S177" s="19"/>
      <c r="T177" s="19"/>
      <c r="U177" s="19"/>
      <c r="V177" s="19"/>
      <c r="Z177" t="str">
        <f>IF(Super[[#This Row],[TIPO]]="A",CONCATENATE(Super[[#This Row],[TIPO]],Super[[#This Row],[CTA]]),CONCATENATE(Super[[#This Row],[TIPO]],Super[[#This Row],[CTA]],Super[[#This Row],[OBJ]]))</f>
        <v/>
      </c>
    </row>
    <row r="178" spans="1:26">
      <c r="A178" s="16" t="s">
        <v>145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82"/>
      <c r="R178" s="19"/>
      <c r="S178" s="19"/>
      <c r="T178" s="19"/>
      <c r="U178" s="19"/>
      <c r="V178" s="19"/>
      <c r="Z178" t="str">
        <f>IF(Super[[#This Row],[TIPO]]="A",CONCATENATE(Super[[#This Row],[TIPO]],Super[[#This Row],[CTA]]),CONCATENATE(Super[[#This Row],[TIPO]],Super[[#This Row],[CTA]],Super[[#This Row],[OBJ]]))</f>
        <v/>
      </c>
    </row>
    <row r="179" spans="1:26">
      <c r="A179" s="16" t="s">
        <v>145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82"/>
      <c r="R179" s="19"/>
      <c r="S179" s="19"/>
      <c r="T179" s="19"/>
      <c r="U179" s="19"/>
      <c r="V179" s="19"/>
      <c r="Z179" t="str">
        <f>IF(Super[[#This Row],[TIPO]]="A",CONCATENATE(Super[[#This Row],[TIPO]],Super[[#This Row],[CTA]]),CONCATENATE(Super[[#This Row],[TIPO]],Super[[#This Row],[CTA]],Super[[#This Row],[OBJ]]))</f>
        <v/>
      </c>
    </row>
    <row r="180" spans="1:26">
      <c r="A180" s="16" t="s">
        <v>145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82"/>
      <c r="R180" s="19"/>
      <c r="S180" s="19"/>
      <c r="T180" s="19"/>
      <c r="U180" s="19"/>
      <c r="V180" s="19"/>
      <c r="Z180" t="str">
        <f>IF(Super[[#This Row],[TIPO]]="A",CONCATENATE(Super[[#This Row],[TIPO]],Super[[#This Row],[CTA]]),CONCATENATE(Super[[#This Row],[TIPO]],Super[[#This Row],[CTA]],Super[[#This Row],[OBJ]]))</f>
        <v/>
      </c>
    </row>
    <row r="181" spans="1:26">
      <c r="A181" s="16" t="s">
        <v>145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82"/>
      <c r="R181" s="19"/>
      <c r="S181" s="19"/>
      <c r="T181" s="19"/>
      <c r="U181" s="19"/>
      <c r="V181" s="19"/>
      <c r="Z181" t="str">
        <f>IF(Super[[#This Row],[TIPO]]="A",CONCATENATE(Super[[#This Row],[TIPO]],Super[[#This Row],[CTA]]),CONCATENATE(Super[[#This Row],[TIPO]],Super[[#This Row],[CTA]],Super[[#This Row],[OBJ]]))</f>
        <v/>
      </c>
    </row>
    <row r="182" spans="1:26">
      <c r="A182" s="16" t="s">
        <v>145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82"/>
      <c r="R182" s="19"/>
      <c r="S182" s="19"/>
      <c r="T182" s="19"/>
      <c r="U182" s="19"/>
      <c r="V182" s="19"/>
      <c r="Z182" t="str">
        <f>IF(Super[[#This Row],[TIPO]]="A",CONCATENATE(Super[[#This Row],[TIPO]],Super[[#This Row],[CTA]]),CONCATENATE(Super[[#This Row],[TIPO]],Super[[#This Row],[CTA]],Super[[#This Row],[OBJ]]))</f>
        <v/>
      </c>
    </row>
    <row r="183" spans="1:26">
      <c r="A183" s="16" t="s">
        <v>145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82"/>
      <c r="R183" s="19"/>
      <c r="S183" s="19"/>
      <c r="T183" s="19"/>
      <c r="U183" s="19"/>
      <c r="V183" s="19"/>
      <c r="Z183" t="str">
        <f>IF(Super[[#This Row],[TIPO]]="A",CONCATENATE(Super[[#This Row],[TIPO]],Super[[#This Row],[CTA]]),CONCATENATE(Super[[#This Row],[TIPO]],Super[[#This Row],[CTA]],Super[[#This Row],[OBJ]]))</f>
        <v/>
      </c>
    </row>
    <row r="184" spans="1:26">
      <c r="A184" s="16" t="s">
        <v>145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82"/>
      <c r="R184" s="19"/>
      <c r="S184" s="19"/>
      <c r="T184" s="19"/>
      <c r="U184" s="19"/>
      <c r="V184" s="19"/>
      <c r="Z184" t="str">
        <f>IF(Super[[#This Row],[TIPO]]="A",CONCATENATE(Super[[#This Row],[TIPO]],Super[[#This Row],[CTA]]),CONCATENATE(Super[[#This Row],[TIPO]],Super[[#This Row],[CTA]],Super[[#This Row],[OBJ]]))</f>
        <v/>
      </c>
    </row>
    <row r="185" spans="1:26" ht="22.5">
      <c r="A185" s="16" t="s">
        <v>146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82"/>
      <c r="R185" s="19"/>
      <c r="S185" s="19"/>
      <c r="T185" s="19"/>
      <c r="U185" s="20"/>
      <c r="V185" s="19"/>
      <c r="Z185" t="str">
        <f>IF(Super[[#This Row],[TIPO]]="A",CONCATENATE(Super[[#This Row],[TIPO]],Super[[#This Row],[CTA]]),CONCATENATE(Super[[#This Row],[TIPO]],Super[[#This Row],[CTA]],Super[[#This Row],[OBJ]]))</f>
        <v/>
      </c>
    </row>
    <row r="186" spans="1:26" ht="22.5">
      <c r="A186" s="16" t="s">
        <v>146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82"/>
      <c r="R186" s="19"/>
      <c r="S186" s="19"/>
      <c r="T186" s="19"/>
      <c r="U186" s="20"/>
      <c r="V186" s="19"/>
      <c r="Z186" t="str">
        <f>IF(Super[[#This Row],[TIPO]]="A",CONCATENATE(Super[[#This Row],[TIPO]],Super[[#This Row],[CTA]]),CONCATENATE(Super[[#This Row],[TIPO]],Super[[#This Row],[CTA]],Super[[#This Row],[OBJ]]))</f>
        <v/>
      </c>
    </row>
    <row r="187" spans="1:26" ht="22.5">
      <c r="A187" s="16" t="s">
        <v>146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82"/>
      <c r="R187" s="19"/>
      <c r="S187" s="19"/>
      <c r="T187" s="19"/>
      <c r="U187" s="20"/>
      <c r="V187" s="19"/>
      <c r="Z187" t="str">
        <f>IF(Super[[#This Row],[TIPO]]="A",CONCATENATE(Super[[#This Row],[TIPO]],Super[[#This Row],[CTA]]),CONCATENATE(Super[[#This Row],[TIPO]],Super[[#This Row],[CTA]],Super[[#This Row],[OBJ]]))</f>
        <v/>
      </c>
    </row>
    <row r="188" spans="1:26" ht="22.5">
      <c r="A188" s="16" t="s">
        <v>146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82"/>
      <c r="R188" s="19"/>
      <c r="S188" s="19"/>
      <c r="T188" s="19"/>
      <c r="U188" s="20"/>
      <c r="V188" s="19"/>
      <c r="Z188" t="str">
        <f>IF(Super[[#This Row],[TIPO]]="A",CONCATENATE(Super[[#This Row],[TIPO]],Super[[#This Row],[CTA]]),CONCATENATE(Super[[#This Row],[TIPO]],Super[[#This Row],[CTA]],Super[[#This Row],[OBJ]]))</f>
        <v/>
      </c>
    </row>
    <row r="189" spans="1:26" ht="22.5">
      <c r="A189" s="16" t="s">
        <v>146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82"/>
      <c r="R189" s="19"/>
      <c r="S189" s="19"/>
      <c r="T189" s="19"/>
      <c r="U189" s="20"/>
      <c r="V189" s="19"/>
      <c r="Z189" t="str">
        <f>IF(Super[[#This Row],[TIPO]]="A",CONCATENATE(Super[[#This Row],[TIPO]],Super[[#This Row],[CTA]]),CONCATENATE(Super[[#This Row],[TIPO]],Super[[#This Row],[CTA]],Super[[#This Row],[OBJ]]))</f>
        <v/>
      </c>
    </row>
    <row r="190" spans="1:26" ht="22.5">
      <c r="A190" s="16" t="s">
        <v>146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82"/>
      <c r="R190" s="19"/>
      <c r="S190" s="19"/>
      <c r="T190" s="19"/>
      <c r="U190" s="20"/>
      <c r="V190" s="19"/>
      <c r="Z190" t="str">
        <f>IF(Super[[#This Row],[TIPO]]="A",CONCATENATE(Super[[#This Row],[TIPO]],Super[[#This Row],[CTA]]),CONCATENATE(Super[[#This Row],[TIPO]],Super[[#This Row],[CTA]],Super[[#This Row],[OBJ]]))</f>
        <v/>
      </c>
    </row>
    <row r="191" spans="1:26" ht="22.5">
      <c r="A191" s="16" t="s">
        <v>146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82"/>
      <c r="R191" s="19"/>
      <c r="S191" s="19"/>
      <c r="T191" s="19"/>
      <c r="U191" s="20"/>
      <c r="V191" s="19"/>
      <c r="Z191" t="str">
        <f>IF(Super[[#This Row],[TIPO]]="A",CONCATENATE(Super[[#This Row],[TIPO]],Super[[#This Row],[CTA]]),CONCATENATE(Super[[#This Row],[TIPO]],Super[[#This Row],[CTA]],Super[[#This Row],[OBJ]]))</f>
        <v/>
      </c>
    </row>
    <row r="192" spans="1:26" ht="22.5">
      <c r="A192" s="16" t="s">
        <v>146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82"/>
      <c r="R192" s="19"/>
      <c r="S192" s="19"/>
      <c r="T192" s="19"/>
      <c r="U192" s="19"/>
      <c r="V192" s="19"/>
      <c r="Z192" t="str">
        <f>IF(Super[[#This Row],[TIPO]]="A",CONCATENATE(Super[[#This Row],[TIPO]],Super[[#This Row],[CTA]]),CONCATENATE(Super[[#This Row],[TIPO]],Super[[#This Row],[CTA]],Super[[#This Row],[OBJ]]))</f>
        <v/>
      </c>
    </row>
    <row r="193" spans="1:26" ht="22.5">
      <c r="A193" s="16" t="s">
        <v>146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82"/>
      <c r="R193" s="19"/>
      <c r="S193" s="19"/>
      <c r="T193" s="19"/>
      <c r="U193" s="19"/>
      <c r="V193" s="19"/>
      <c r="Z193" t="str">
        <f>IF(Super[[#This Row],[TIPO]]="A",CONCATENATE(Super[[#This Row],[TIPO]],Super[[#This Row],[CTA]]),CONCATENATE(Super[[#This Row],[TIPO]],Super[[#This Row],[CTA]],Super[[#This Row],[OBJ]]))</f>
        <v/>
      </c>
    </row>
    <row r="194" spans="1:26" ht="22.5">
      <c r="A194" s="16" t="s">
        <v>146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82"/>
      <c r="R194" s="19"/>
      <c r="S194" s="19"/>
      <c r="T194" s="19"/>
      <c r="U194" s="19"/>
      <c r="V194" s="19"/>
      <c r="Z194" t="str">
        <f>IF(Super[[#This Row],[TIPO]]="A",CONCATENATE(Super[[#This Row],[TIPO]],Super[[#This Row],[CTA]]),CONCATENATE(Super[[#This Row],[TIPO]],Super[[#This Row],[CTA]],Super[[#This Row],[OBJ]]))</f>
        <v/>
      </c>
    </row>
    <row r="195" spans="1:26" ht="22.5">
      <c r="A195" s="16" t="s">
        <v>146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82"/>
      <c r="R195" s="19"/>
      <c r="S195" s="19"/>
      <c r="T195" s="19"/>
      <c r="U195" s="19"/>
      <c r="V195" s="19"/>
      <c r="Z195" t="str">
        <f>IF(Super[[#This Row],[TIPO]]="A",CONCATENATE(Super[[#This Row],[TIPO]],Super[[#This Row],[CTA]]),CONCATENATE(Super[[#This Row],[TIPO]],Super[[#This Row],[CTA]],Super[[#This Row],[OBJ]]))</f>
        <v/>
      </c>
    </row>
    <row r="196" spans="1:26" ht="22.5">
      <c r="A196" s="16" t="s">
        <v>146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82"/>
      <c r="R196" s="19"/>
      <c r="S196" s="19"/>
      <c r="T196" s="19"/>
      <c r="U196" s="19"/>
      <c r="V196" s="19"/>
      <c r="Z196" t="str">
        <f>IF(Super[[#This Row],[TIPO]]="A",CONCATENATE(Super[[#This Row],[TIPO]],Super[[#This Row],[CTA]]),CONCATENATE(Super[[#This Row],[TIPO]],Super[[#This Row],[CTA]],Super[[#This Row],[OBJ]]))</f>
        <v/>
      </c>
    </row>
    <row r="197" spans="1:26" ht="22.5">
      <c r="A197" s="16" t="s">
        <v>146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82"/>
      <c r="R197" s="19"/>
      <c r="S197" s="19"/>
      <c r="T197" s="19"/>
      <c r="U197" s="19"/>
      <c r="V197" s="19"/>
      <c r="Z197" t="str">
        <f>IF(Super[[#This Row],[TIPO]]="A",CONCATENATE(Super[[#This Row],[TIPO]],Super[[#This Row],[CTA]]),CONCATENATE(Super[[#This Row],[TIPO]],Super[[#This Row],[CTA]],Super[[#This Row],[OBJ]]))</f>
        <v/>
      </c>
    </row>
    <row r="198" spans="1:26" ht="22.5">
      <c r="A198" s="16" t="s">
        <v>146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82"/>
      <c r="R198" s="19"/>
      <c r="S198" s="19"/>
      <c r="T198" s="19"/>
      <c r="U198" s="19"/>
      <c r="V198" s="19"/>
      <c r="Z198" t="str">
        <f>IF(Super[[#This Row],[TIPO]]="A",CONCATENATE(Super[[#This Row],[TIPO]],Super[[#This Row],[CTA]]),CONCATENATE(Super[[#This Row],[TIPO]],Super[[#This Row],[CTA]],Super[[#This Row],[OBJ]]))</f>
        <v/>
      </c>
    </row>
    <row r="199" spans="1:26" ht="22.5">
      <c r="A199" s="16" t="s">
        <v>146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82"/>
      <c r="R199" s="19"/>
      <c r="S199" s="19"/>
      <c r="T199" s="19"/>
      <c r="U199" s="19"/>
      <c r="V199" s="19"/>
      <c r="Z199" t="str">
        <f>IF(Super[[#This Row],[TIPO]]="A",CONCATENATE(Super[[#This Row],[TIPO]],Super[[#This Row],[CTA]]),CONCATENATE(Super[[#This Row],[TIPO]],Super[[#This Row],[CTA]],Super[[#This Row],[OBJ]]))</f>
        <v/>
      </c>
    </row>
    <row r="200" spans="1:26" ht="22.5">
      <c r="A200" s="16" t="s">
        <v>146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82"/>
      <c r="R200" s="19"/>
      <c r="S200" s="19"/>
      <c r="T200" s="19"/>
      <c r="U200" s="19"/>
      <c r="V200" s="19"/>
      <c r="Z200" t="str">
        <f>IF(Super[[#This Row],[TIPO]]="A",CONCATENATE(Super[[#This Row],[TIPO]],Super[[#This Row],[CTA]]),CONCATENATE(Super[[#This Row],[TIPO]],Super[[#This Row],[CTA]],Super[[#This Row],[OBJ]]))</f>
        <v/>
      </c>
    </row>
    <row r="201" spans="1:26" ht="22.5">
      <c r="A201" s="16" t="s">
        <v>146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82"/>
      <c r="R201" s="19"/>
      <c r="S201" s="19"/>
      <c r="T201" s="19"/>
      <c r="U201" s="19"/>
      <c r="V201" s="19"/>
      <c r="Z201" t="str">
        <f>IF(Super[[#This Row],[TIPO]]="A",CONCATENATE(Super[[#This Row],[TIPO]],Super[[#This Row],[CTA]]),CONCATENATE(Super[[#This Row],[TIPO]],Super[[#This Row],[CTA]],Super[[#This Row],[OBJ]]))</f>
        <v/>
      </c>
    </row>
    <row r="202" spans="1:26" ht="22.5">
      <c r="A202" s="16" t="s">
        <v>146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82"/>
      <c r="R202" s="19"/>
      <c r="S202" s="19"/>
      <c r="T202" s="19"/>
      <c r="U202" s="19"/>
      <c r="V202" s="19"/>
      <c r="Z202" t="str">
        <f>IF(Super[[#This Row],[TIPO]]="A",CONCATENATE(Super[[#This Row],[TIPO]],Super[[#This Row],[CTA]]),CONCATENATE(Super[[#This Row],[TIPO]],Super[[#This Row],[CTA]],Super[[#This Row],[OBJ]]))</f>
        <v/>
      </c>
    </row>
    <row r="203" spans="1:26" ht="22.5">
      <c r="A203" s="16" t="s">
        <v>146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82"/>
      <c r="R203" s="19"/>
      <c r="S203" s="19"/>
      <c r="T203" s="19"/>
      <c r="U203" s="19"/>
      <c r="V203" s="19"/>
      <c r="Z203" t="str">
        <f>IF(Super[[#This Row],[TIPO]]="A",CONCATENATE(Super[[#This Row],[TIPO]],Super[[#This Row],[CTA]]),CONCATENATE(Super[[#This Row],[TIPO]],Super[[#This Row],[CTA]],Super[[#This Row],[OBJ]]))</f>
        <v/>
      </c>
    </row>
    <row r="204" spans="1:26" ht="22.5">
      <c r="A204" s="16" t="s">
        <v>146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82"/>
      <c r="R204" s="19"/>
      <c r="S204" s="19"/>
      <c r="T204" s="19"/>
      <c r="U204" s="19"/>
      <c r="V204" s="19"/>
      <c r="Z204" t="str">
        <f>IF(Super[[#This Row],[TIPO]]="A",CONCATENATE(Super[[#This Row],[TIPO]],Super[[#This Row],[CTA]]),CONCATENATE(Super[[#This Row],[TIPO]],Super[[#This Row],[CTA]],Super[[#This Row],[OBJ]]))</f>
        <v/>
      </c>
    </row>
    <row r="205" spans="1:26" ht="22.5">
      <c r="A205" s="16" t="s">
        <v>146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82"/>
      <c r="R205" s="19"/>
      <c r="S205" s="19"/>
      <c r="T205" s="19"/>
      <c r="U205" s="19"/>
      <c r="V205" s="19"/>
      <c r="Z205" t="str">
        <f>IF(Super[[#This Row],[TIPO]]="A",CONCATENATE(Super[[#This Row],[TIPO]],Super[[#This Row],[CTA]]),CONCATENATE(Super[[#This Row],[TIPO]],Super[[#This Row],[CTA]],Super[[#This Row],[OBJ]]))</f>
        <v/>
      </c>
    </row>
    <row r="206" spans="1:26" ht="22.5">
      <c r="A206" s="16" t="s">
        <v>146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82"/>
      <c r="R206" s="19"/>
      <c r="S206" s="19"/>
      <c r="T206" s="19"/>
      <c r="U206" s="19"/>
      <c r="V206" s="19"/>
      <c r="Z206" t="str">
        <f>IF(Super[[#This Row],[TIPO]]="A",CONCATENATE(Super[[#This Row],[TIPO]],Super[[#This Row],[CTA]]),CONCATENATE(Super[[#This Row],[TIPO]],Super[[#This Row],[CTA]],Super[[#This Row],[OBJ]]))</f>
        <v/>
      </c>
    </row>
    <row r="207" spans="1:26" ht="22.5">
      <c r="A207" s="16" t="s">
        <v>146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82"/>
      <c r="R207" s="19"/>
      <c r="S207" s="19"/>
      <c r="T207" s="19"/>
      <c r="U207" s="19"/>
      <c r="V207" s="19"/>
      <c r="Z207" t="str">
        <f>IF(Super[[#This Row],[TIPO]]="A",CONCATENATE(Super[[#This Row],[TIPO]],Super[[#This Row],[CTA]]),CONCATENATE(Super[[#This Row],[TIPO]],Super[[#This Row],[CTA]],Super[[#This Row],[OBJ]]))</f>
        <v/>
      </c>
    </row>
    <row r="208" spans="1:26">
      <c r="A208" s="16" t="s">
        <v>147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82"/>
      <c r="R208" s="19"/>
      <c r="S208" s="19"/>
      <c r="T208" s="19"/>
      <c r="U208" s="20"/>
      <c r="V208" s="19"/>
      <c r="Z208" t="str">
        <f>IF(Super[[#This Row],[TIPO]]="A",CONCATENATE(Super[[#This Row],[TIPO]],Super[[#This Row],[CTA]]),CONCATENATE(Super[[#This Row],[TIPO]],Super[[#This Row],[CTA]],Super[[#This Row],[OBJ]]))</f>
        <v/>
      </c>
    </row>
    <row r="209" spans="1:26">
      <c r="A209" s="16" t="s">
        <v>147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82"/>
      <c r="R209" s="19"/>
      <c r="S209" s="19"/>
      <c r="T209" s="19"/>
      <c r="U209" s="20"/>
      <c r="V209" s="19"/>
      <c r="Z209" t="str">
        <f>IF(Super[[#This Row],[TIPO]]="A",CONCATENATE(Super[[#This Row],[TIPO]],Super[[#This Row],[CTA]]),CONCATENATE(Super[[#This Row],[TIPO]],Super[[#This Row],[CTA]],Super[[#This Row],[OBJ]]))</f>
        <v/>
      </c>
    </row>
    <row r="210" spans="1:26">
      <c r="A210" s="16" t="s">
        <v>147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82"/>
      <c r="R210" s="19"/>
      <c r="S210" s="19"/>
      <c r="T210" s="19"/>
      <c r="U210" s="20"/>
      <c r="V210" s="19"/>
      <c r="Z210" t="str">
        <f>IF(Super[[#This Row],[TIPO]]="A",CONCATENATE(Super[[#This Row],[TIPO]],Super[[#This Row],[CTA]]),CONCATENATE(Super[[#This Row],[TIPO]],Super[[#This Row],[CTA]],Super[[#This Row],[OBJ]]))</f>
        <v/>
      </c>
    </row>
    <row r="211" spans="1:26">
      <c r="A211" s="16" t="s">
        <v>147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82"/>
      <c r="R211" s="19"/>
      <c r="S211" s="19"/>
      <c r="T211" s="19"/>
      <c r="U211" s="20"/>
      <c r="V211" s="19"/>
      <c r="Z211" t="str">
        <f>IF(Super[[#This Row],[TIPO]]="A",CONCATENATE(Super[[#This Row],[TIPO]],Super[[#This Row],[CTA]]),CONCATENATE(Super[[#This Row],[TIPO]],Super[[#This Row],[CTA]],Super[[#This Row],[OBJ]]))</f>
        <v/>
      </c>
    </row>
    <row r="212" spans="1:26">
      <c r="A212" s="16" t="s">
        <v>147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82"/>
      <c r="R212" s="19"/>
      <c r="S212" s="19"/>
      <c r="T212" s="19"/>
      <c r="U212" s="20"/>
      <c r="V212" s="19"/>
      <c r="Z212" t="str">
        <f>IF(Super[[#This Row],[TIPO]]="A",CONCATENATE(Super[[#This Row],[TIPO]],Super[[#This Row],[CTA]]),CONCATENATE(Super[[#This Row],[TIPO]],Super[[#This Row],[CTA]],Super[[#This Row],[OBJ]]))</f>
        <v/>
      </c>
    </row>
    <row r="213" spans="1:26">
      <c r="A213" s="16" t="s">
        <v>147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82"/>
      <c r="R213" s="19"/>
      <c r="S213" s="19"/>
      <c r="T213" s="19"/>
      <c r="U213" s="20"/>
      <c r="V213" s="19"/>
      <c r="Z213" t="str">
        <f>IF(Super[[#This Row],[TIPO]]="A",CONCATENATE(Super[[#This Row],[TIPO]],Super[[#This Row],[CTA]]),CONCATENATE(Super[[#This Row],[TIPO]],Super[[#This Row],[CTA]],Super[[#This Row],[OBJ]]))</f>
        <v/>
      </c>
    </row>
    <row r="214" spans="1:26">
      <c r="A214" s="16" t="s">
        <v>147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82"/>
      <c r="R214" s="19"/>
      <c r="S214" s="19"/>
      <c r="T214" s="19"/>
      <c r="U214" s="20"/>
      <c r="V214" s="19"/>
      <c r="Z214" t="str">
        <f>IF(Super[[#This Row],[TIPO]]="A",CONCATENATE(Super[[#This Row],[TIPO]],Super[[#This Row],[CTA]]),CONCATENATE(Super[[#This Row],[TIPO]],Super[[#This Row],[CTA]],Super[[#This Row],[OBJ]]))</f>
        <v/>
      </c>
    </row>
    <row r="215" spans="1:26">
      <c r="A215" s="16" t="s">
        <v>147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82"/>
      <c r="R215" s="19"/>
      <c r="S215" s="19"/>
      <c r="T215" s="19"/>
      <c r="U215" s="19"/>
      <c r="V215" s="19"/>
      <c r="Z215" t="str">
        <f>IF(Super[[#This Row],[TIPO]]="A",CONCATENATE(Super[[#This Row],[TIPO]],Super[[#This Row],[CTA]]),CONCATENATE(Super[[#This Row],[TIPO]],Super[[#This Row],[CTA]],Super[[#This Row],[OBJ]]))</f>
        <v/>
      </c>
    </row>
    <row r="216" spans="1:26">
      <c r="A216" s="16" t="s">
        <v>147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82"/>
      <c r="R216" s="19"/>
      <c r="S216" s="19"/>
      <c r="T216" s="19"/>
      <c r="U216" s="19"/>
      <c r="V216" s="19"/>
      <c r="Z216" t="str">
        <f>IF(Super[[#This Row],[TIPO]]="A",CONCATENATE(Super[[#This Row],[TIPO]],Super[[#This Row],[CTA]]),CONCATENATE(Super[[#This Row],[TIPO]],Super[[#This Row],[CTA]],Super[[#This Row],[OBJ]]))</f>
        <v/>
      </c>
    </row>
    <row r="217" spans="1:26">
      <c r="A217" s="16" t="s">
        <v>147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82"/>
      <c r="R217" s="19"/>
      <c r="S217" s="19"/>
      <c r="T217" s="19"/>
      <c r="U217" s="19"/>
      <c r="V217" s="19"/>
      <c r="Z217" t="str">
        <f>IF(Super[[#This Row],[TIPO]]="A",CONCATENATE(Super[[#This Row],[TIPO]],Super[[#This Row],[CTA]]),CONCATENATE(Super[[#This Row],[TIPO]],Super[[#This Row],[CTA]],Super[[#This Row],[OBJ]]))</f>
        <v/>
      </c>
    </row>
    <row r="218" spans="1:26">
      <c r="A218" s="16" t="s">
        <v>147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82"/>
      <c r="R218" s="19"/>
      <c r="S218" s="19"/>
      <c r="T218" s="19"/>
      <c r="U218" s="19"/>
      <c r="V218" s="19"/>
      <c r="Z218" t="str">
        <f>IF(Super[[#This Row],[TIPO]]="A",CONCATENATE(Super[[#This Row],[TIPO]],Super[[#This Row],[CTA]]),CONCATENATE(Super[[#This Row],[TIPO]],Super[[#This Row],[CTA]],Super[[#This Row],[OBJ]]))</f>
        <v/>
      </c>
    </row>
    <row r="219" spans="1:26">
      <c r="A219" s="16" t="s">
        <v>147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82"/>
      <c r="R219" s="19"/>
      <c r="S219" s="19"/>
      <c r="T219" s="19"/>
      <c r="U219" s="19"/>
      <c r="V219" s="19"/>
      <c r="Z219" t="str">
        <f>IF(Super[[#This Row],[TIPO]]="A",CONCATENATE(Super[[#This Row],[TIPO]],Super[[#This Row],[CTA]]),CONCATENATE(Super[[#This Row],[TIPO]],Super[[#This Row],[CTA]],Super[[#This Row],[OBJ]]))</f>
        <v/>
      </c>
    </row>
    <row r="220" spans="1:26">
      <c r="A220" s="16" t="s">
        <v>147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82"/>
      <c r="R220" s="19"/>
      <c r="S220" s="19"/>
      <c r="T220" s="19"/>
      <c r="U220" s="19"/>
      <c r="V220" s="19"/>
      <c r="Z220" t="str">
        <f>IF(Super[[#This Row],[TIPO]]="A",CONCATENATE(Super[[#This Row],[TIPO]],Super[[#This Row],[CTA]]),CONCATENATE(Super[[#This Row],[TIPO]],Super[[#This Row],[CTA]],Super[[#This Row],[OBJ]]))</f>
        <v/>
      </c>
    </row>
    <row r="221" spans="1:26">
      <c r="A221" s="16" t="s">
        <v>147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82"/>
      <c r="R221" s="19"/>
      <c r="S221" s="19"/>
      <c r="T221" s="19"/>
      <c r="U221" s="19"/>
      <c r="V221" s="19"/>
      <c r="Z221" t="str">
        <f>IF(Super[[#This Row],[TIPO]]="A",CONCATENATE(Super[[#This Row],[TIPO]],Super[[#This Row],[CTA]]),CONCATENATE(Super[[#This Row],[TIPO]],Super[[#This Row],[CTA]],Super[[#This Row],[OBJ]]))</f>
        <v/>
      </c>
    </row>
    <row r="222" spans="1:26">
      <c r="A222" s="16" t="s">
        <v>147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82"/>
      <c r="R222" s="19"/>
      <c r="S222" s="19"/>
      <c r="T222" s="19"/>
      <c r="U222" s="19"/>
      <c r="V222" s="19"/>
      <c r="Z222" t="str">
        <f>IF(Super[[#This Row],[TIPO]]="A",CONCATENATE(Super[[#This Row],[TIPO]],Super[[#This Row],[CTA]]),CONCATENATE(Super[[#This Row],[TIPO]],Super[[#This Row],[CTA]],Super[[#This Row],[OBJ]]))</f>
        <v/>
      </c>
    </row>
    <row r="223" spans="1:26">
      <c r="A223" s="16" t="s">
        <v>147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82"/>
      <c r="R223" s="19"/>
      <c r="S223" s="19"/>
      <c r="T223" s="19"/>
      <c r="U223" s="19"/>
      <c r="V223" s="19"/>
      <c r="Z223" t="str">
        <f>IF(Super[[#This Row],[TIPO]]="A",CONCATENATE(Super[[#This Row],[TIPO]],Super[[#This Row],[CTA]]),CONCATENATE(Super[[#This Row],[TIPO]],Super[[#This Row],[CTA]],Super[[#This Row],[OBJ]]))</f>
        <v/>
      </c>
    </row>
    <row r="224" spans="1:26">
      <c r="A224" s="16" t="s">
        <v>147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82"/>
      <c r="R224" s="19"/>
      <c r="S224" s="19"/>
      <c r="T224" s="19"/>
      <c r="U224" s="19"/>
      <c r="V224" s="19"/>
      <c r="Z224" t="str">
        <f>IF(Super[[#This Row],[TIPO]]="A",CONCATENATE(Super[[#This Row],[TIPO]],Super[[#This Row],[CTA]]),CONCATENATE(Super[[#This Row],[TIPO]],Super[[#This Row],[CTA]],Super[[#This Row],[OBJ]]))</f>
        <v/>
      </c>
    </row>
    <row r="225" spans="1:26">
      <c r="A225" s="16" t="s">
        <v>147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82"/>
      <c r="R225" s="19"/>
      <c r="S225" s="19"/>
      <c r="T225" s="19"/>
      <c r="U225" s="19"/>
      <c r="V225" s="19"/>
      <c r="Z225" t="str">
        <f>IF(Super[[#This Row],[TIPO]]="A",CONCATENATE(Super[[#This Row],[TIPO]],Super[[#This Row],[CTA]]),CONCATENATE(Super[[#This Row],[TIPO]],Super[[#This Row],[CTA]],Super[[#This Row],[OBJ]]))</f>
        <v/>
      </c>
    </row>
    <row r="226" spans="1:26">
      <c r="A226" s="16" t="s">
        <v>147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82"/>
      <c r="R226" s="19"/>
      <c r="S226" s="19"/>
      <c r="T226" s="19"/>
      <c r="U226" s="19"/>
      <c r="V226" s="19"/>
      <c r="Z226" t="str">
        <f>IF(Super[[#This Row],[TIPO]]="A",CONCATENATE(Super[[#This Row],[TIPO]],Super[[#This Row],[CTA]]),CONCATENATE(Super[[#This Row],[TIPO]],Super[[#This Row],[CTA]],Super[[#This Row],[OBJ]]))</f>
        <v/>
      </c>
    </row>
    <row r="227" spans="1:26">
      <c r="A227" s="16" t="s">
        <v>147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82"/>
      <c r="R227" s="19"/>
      <c r="S227" s="19"/>
      <c r="T227" s="19"/>
      <c r="U227" s="19"/>
      <c r="V227" s="19"/>
      <c r="Z227" t="str">
        <f>IF(Super[[#This Row],[TIPO]]="A",CONCATENATE(Super[[#This Row],[TIPO]],Super[[#This Row],[CTA]]),CONCATENATE(Super[[#This Row],[TIPO]],Super[[#This Row],[CTA]],Super[[#This Row],[OBJ]]))</f>
        <v/>
      </c>
    </row>
    <row r="228" spans="1:26">
      <c r="A228" s="16" t="s">
        <v>147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82"/>
      <c r="R228" s="19"/>
      <c r="S228" s="19"/>
      <c r="T228" s="19"/>
      <c r="U228" s="19"/>
      <c r="V228" s="19"/>
      <c r="Z228" t="str">
        <f>IF(Super[[#This Row],[TIPO]]="A",CONCATENATE(Super[[#This Row],[TIPO]],Super[[#This Row],[CTA]]),CONCATENATE(Super[[#This Row],[TIPO]],Super[[#This Row],[CTA]],Super[[#This Row],[OBJ]]))</f>
        <v/>
      </c>
    </row>
    <row r="229" spans="1:26">
      <c r="A229" s="16" t="s">
        <v>147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82"/>
      <c r="R229" s="19"/>
      <c r="S229" s="19"/>
      <c r="T229" s="19"/>
      <c r="U229" s="19"/>
      <c r="V229" s="19"/>
      <c r="Z229" t="str">
        <f>IF(Super[[#This Row],[TIPO]]="A",CONCATENATE(Super[[#This Row],[TIPO]],Super[[#This Row],[CTA]]),CONCATENATE(Super[[#This Row],[TIPO]],Super[[#This Row],[CTA]],Super[[#This Row],[OBJ]]))</f>
        <v/>
      </c>
    </row>
    <row r="230" spans="1:26">
      <c r="A230" s="16" t="s">
        <v>147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82"/>
      <c r="R230" s="19"/>
      <c r="S230" s="19"/>
      <c r="T230" s="19"/>
      <c r="U230" s="19"/>
      <c r="V230" s="19"/>
      <c r="Z230" t="str">
        <f>IF(Super[[#This Row],[TIPO]]="A",CONCATENATE(Super[[#This Row],[TIPO]],Super[[#This Row],[CTA]]),CONCATENATE(Super[[#This Row],[TIPO]],Super[[#This Row],[CTA]],Super[[#This Row],[OBJ]]))</f>
        <v/>
      </c>
    </row>
    <row r="231" spans="1:26" ht="22.5">
      <c r="A231" s="16" t="s">
        <v>148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82"/>
      <c r="R231" s="19"/>
      <c r="S231" s="19"/>
      <c r="T231" s="19"/>
      <c r="U231" s="20"/>
      <c r="V231" s="19"/>
      <c r="Z231" t="str">
        <f>IF(Super[[#This Row],[TIPO]]="A",CONCATENATE(Super[[#This Row],[TIPO]],Super[[#This Row],[CTA]]),CONCATENATE(Super[[#This Row],[TIPO]],Super[[#This Row],[CTA]],Super[[#This Row],[OBJ]]))</f>
        <v/>
      </c>
    </row>
    <row r="232" spans="1:26" ht="22.5">
      <c r="A232" s="16" t="s">
        <v>148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82"/>
      <c r="R232" s="19"/>
      <c r="S232" s="19"/>
      <c r="T232" s="19"/>
      <c r="U232" s="20"/>
      <c r="V232" s="19"/>
      <c r="Z232" t="str">
        <f>IF(Super[[#This Row],[TIPO]]="A",CONCATENATE(Super[[#This Row],[TIPO]],Super[[#This Row],[CTA]]),CONCATENATE(Super[[#This Row],[TIPO]],Super[[#This Row],[CTA]],Super[[#This Row],[OBJ]]))</f>
        <v/>
      </c>
    </row>
    <row r="233" spans="1:26" ht="22.5">
      <c r="A233" s="16" t="s">
        <v>148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82"/>
      <c r="R233" s="19"/>
      <c r="S233" s="19"/>
      <c r="T233" s="19"/>
      <c r="U233" s="20"/>
      <c r="V233" s="19"/>
      <c r="Z233" t="str">
        <f>IF(Super[[#This Row],[TIPO]]="A",CONCATENATE(Super[[#This Row],[TIPO]],Super[[#This Row],[CTA]]),CONCATENATE(Super[[#This Row],[TIPO]],Super[[#This Row],[CTA]],Super[[#This Row],[OBJ]]))</f>
        <v/>
      </c>
    </row>
    <row r="234" spans="1:26" ht="22.5">
      <c r="A234" s="16" t="s">
        <v>148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82"/>
      <c r="R234" s="19"/>
      <c r="S234" s="19"/>
      <c r="T234" s="19"/>
      <c r="U234" s="20"/>
      <c r="V234" s="19"/>
      <c r="Z234" t="str">
        <f>IF(Super[[#This Row],[TIPO]]="A",CONCATENATE(Super[[#This Row],[TIPO]],Super[[#This Row],[CTA]]),CONCATENATE(Super[[#This Row],[TIPO]],Super[[#This Row],[CTA]],Super[[#This Row],[OBJ]]))</f>
        <v/>
      </c>
    </row>
    <row r="235" spans="1:26" ht="22.5">
      <c r="A235" s="16" t="s">
        <v>148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82"/>
      <c r="R235" s="19"/>
      <c r="S235" s="19"/>
      <c r="T235" s="19"/>
      <c r="U235" s="20"/>
      <c r="V235" s="19"/>
      <c r="Z235" t="str">
        <f>IF(Super[[#This Row],[TIPO]]="A",CONCATENATE(Super[[#This Row],[TIPO]],Super[[#This Row],[CTA]]),CONCATENATE(Super[[#This Row],[TIPO]],Super[[#This Row],[CTA]],Super[[#This Row],[OBJ]]))</f>
        <v/>
      </c>
    </row>
    <row r="236" spans="1:26" ht="22.5">
      <c r="A236" s="16" t="s">
        <v>148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82"/>
      <c r="R236" s="19"/>
      <c r="S236" s="19"/>
      <c r="T236" s="19"/>
      <c r="U236" s="20"/>
      <c r="V236" s="19"/>
      <c r="Z236" t="str">
        <f>IF(Super[[#This Row],[TIPO]]="A",CONCATENATE(Super[[#This Row],[TIPO]],Super[[#This Row],[CTA]]),CONCATENATE(Super[[#This Row],[TIPO]],Super[[#This Row],[CTA]],Super[[#This Row],[OBJ]]))</f>
        <v/>
      </c>
    </row>
    <row r="237" spans="1:26" ht="22.5">
      <c r="A237" s="16" t="s">
        <v>148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82"/>
      <c r="R237" s="19"/>
      <c r="S237" s="19"/>
      <c r="T237" s="19"/>
      <c r="U237" s="20"/>
      <c r="V237" s="19"/>
      <c r="Z237" t="str">
        <f>IF(Super[[#This Row],[TIPO]]="A",CONCATENATE(Super[[#This Row],[TIPO]],Super[[#This Row],[CTA]]),CONCATENATE(Super[[#This Row],[TIPO]],Super[[#This Row],[CTA]],Super[[#This Row],[OBJ]]))</f>
        <v/>
      </c>
    </row>
    <row r="238" spans="1:26" ht="22.5">
      <c r="A238" s="16" t="s">
        <v>148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82"/>
      <c r="R238" s="19"/>
      <c r="S238" s="19"/>
      <c r="T238" s="19"/>
      <c r="U238" s="19"/>
      <c r="V238" s="19"/>
      <c r="Z238" t="str">
        <f>IF(Super[[#This Row],[TIPO]]="A",CONCATENATE(Super[[#This Row],[TIPO]],Super[[#This Row],[CTA]]),CONCATENATE(Super[[#This Row],[TIPO]],Super[[#This Row],[CTA]],Super[[#This Row],[OBJ]]))</f>
        <v/>
      </c>
    </row>
    <row r="239" spans="1:26" ht="22.5">
      <c r="A239" s="16" t="s">
        <v>148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82"/>
      <c r="R239" s="19"/>
      <c r="S239" s="19"/>
      <c r="T239" s="19"/>
      <c r="U239" s="19"/>
      <c r="V239" s="19"/>
      <c r="Z239" t="str">
        <f>IF(Super[[#This Row],[TIPO]]="A",CONCATENATE(Super[[#This Row],[TIPO]],Super[[#This Row],[CTA]]),CONCATENATE(Super[[#This Row],[TIPO]],Super[[#This Row],[CTA]],Super[[#This Row],[OBJ]]))</f>
        <v/>
      </c>
    </row>
    <row r="240" spans="1:26" ht="22.5">
      <c r="A240" s="16" t="s">
        <v>148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82"/>
      <c r="R240" s="19"/>
      <c r="S240" s="19"/>
      <c r="T240" s="19"/>
      <c r="U240" s="19"/>
      <c r="V240" s="19"/>
      <c r="Z240" t="str">
        <f>IF(Super[[#This Row],[TIPO]]="A",CONCATENATE(Super[[#This Row],[TIPO]],Super[[#This Row],[CTA]]),CONCATENATE(Super[[#This Row],[TIPO]],Super[[#This Row],[CTA]],Super[[#This Row],[OBJ]]))</f>
        <v/>
      </c>
    </row>
    <row r="241" spans="1:26" ht="22.5">
      <c r="A241" s="16" t="s">
        <v>148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82"/>
      <c r="R241" s="19"/>
      <c r="S241" s="19"/>
      <c r="T241" s="19"/>
      <c r="U241" s="19"/>
      <c r="V241" s="19"/>
      <c r="Z241" t="str">
        <f>IF(Super[[#This Row],[TIPO]]="A",CONCATENATE(Super[[#This Row],[TIPO]],Super[[#This Row],[CTA]]),CONCATENATE(Super[[#This Row],[TIPO]],Super[[#This Row],[CTA]],Super[[#This Row],[OBJ]]))</f>
        <v/>
      </c>
    </row>
    <row r="242" spans="1:26" ht="22.5">
      <c r="A242" s="16" t="s">
        <v>148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82"/>
      <c r="R242" s="19"/>
      <c r="S242" s="19"/>
      <c r="T242" s="19"/>
      <c r="U242" s="19"/>
      <c r="V242" s="19"/>
      <c r="Z242" t="str">
        <f>IF(Super[[#This Row],[TIPO]]="A",CONCATENATE(Super[[#This Row],[TIPO]],Super[[#This Row],[CTA]]),CONCATENATE(Super[[#This Row],[TIPO]],Super[[#This Row],[CTA]],Super[[#This Row],[OBJ]]))</f>
        <v/>
      </c>
    </row>
    <row r="243" spans="1:26" ht="22.5">
      <c r="A243" s="16" t="s">
        <v>148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82"/>
      <c r="R243" s="19"/>
      <c r="S243" s="19"/>
      <c r="T243" s="19"/>
      <c r="U243" s="19"/>
      <c r="V243" s="19"/>
      <c r="Z243" t="str">
        <f>IF(Super[[#This Row],[TIPO]]="A",CONCATENATE(Super[[#This Row],[TIPO]],Super[[#This Row],[CTA]]),CONCATENATE(Super[[#This Row],[TIPO]],Super[[#This Row],[CTA]],Super[[#This Row],[OBJ]]))</f>
        <v/>
      </c>
    </row>
    <row r="244" spans="1:26" ht="22.5">
      <c r="A244" s="16" t="s">
        <v>148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82"/>
      <c r="R244" s="19"/>
      <c r="S244" s="19"/>
      <c r="T244" s="19"/>
      <c r="U244" s="19"/>
      <c r="V244" s="19"/>
      <c r="Z244" t="str">
        <f>IF(Super[[#This Row],[TIPO]]="A",CONCATENATE(Super[[#This Row],[TIPO]],Super[[#This Row],[CTA]]),CONCATENATE(Super[[#This Row],[TIPO]],Super[[#This Row],[CTA]],Super[[#This Row],[OBJ]]))</f>
        <v/>
      </c>
    </row>
    <row r="245" spans="1:26" ht="22.5">
      <c r="A245" s="16" t="s">
        <v>148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82"/>
      <c r="R245" s="19"/>
      <c r="S245" s="19"/>
      <c r="T245" s="19"/>
      <c r="U245" s="19"/>
      <c r="V245" s="19"/>
      <c r="Z245" t="str">
        <f>IF(Super[[#This Row],[TIPO]]="A",CONCATENATE(Super[[#This Row],[TIPO]],Super[[#This Row],[CTA]]),CONCATENATE(Super[[#This Row],[TIPO]],Super[[#This Row],[CTA]],Super[[#This Row],[OBJ]]))</f>
        <v/>
      </c>
    </row>
    <row r="246" spans="1:26" ht="22.5">
      <c r="A246" s="16" t="s">
        <v>148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82"/>
      <c r="R246" s="19"/>
      <c r="S246" s="19"/>
      <c r="T246" s="19"/>
      <c r="U246" s="19"/>
      <c r="V246" s="19"/>
      <c r="Z246" t="str">
        <f>IF(Super[[#This Row],[TIPO]]="A",CONCATENATE(Super[[#This Row],[TIPO]],Super[[#This Row],[CTA]]),CONCATENATE(Super[[#This Row],[TIPO]],Super[[#This Row],[CTA]],Super[[#This Row],[OBJ]]))</f>
        <v/>
      </c>
    </row>
    <row r="247" spans="1:26" ht="22.5">
      <c r="A247" s="16" t="s">
        <v>148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82"/>
      <c r="R247" s="19"/>
      <c r="S247" s="19"/>
      <c r="T247" s="19"/>
      <c r="U247" s="19"/>
      <c r="V247" s="19"/>
      <c r="Z247" t="str">
        <f>IF(Super[[#This Row],[TIPO]]="A",CONCATENATE(Super[[#This Row],[TIPO]],Super[[#This Row],[CTA]]),CONCATENATE(Super[[#This Row],[TIPO]],Super[[#This Row],[CTA]],Super[[#This Row],[OBJ]]))</f>
        <v/>
      </c>
    </row>
    <row r="248" spans="1:26" ht="22.5">
      <c r="A248" s="16" t="s">
        <v>148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82"/>
      <c r="R248" s="19"/>
      <c r="S248" s="19"/>
      <c r="T248" s="19"/>
      <c r="U248" s="19"/>
      <c r="V248" s="19"/>
      <c r="Z248" t="str">
        <f>IF(Super[[#This Row],[TIPO]]="A",CONCATENATE(Super[[#This Row],[TIPO]],Super[[#This Row],[CTA]]),CONCATENATE(Super[[#This Row],[TIPO]],Super[[#This Row],[CTA]],Super[[#This Row],[OBJ]]))</f>
        <v/>
      </c>
    </row>
    <row r="249" spans="1:26" ht="22.5">
      <c r="A249" s="16" t="s">
        <v>148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82"/>
      <c r="R249" s="19"/>
      <c r="S249" s="19"/>
      <c r="T249" s="19"/>
      <c r="U249" s="19"/>
      <c r="V249" s="19"/>
      <c r="Z249" t="str">
        <f>IF(Super[[#This Row],[TIPO]]="A",CONCATENATE(Super[[#This Row],[TIPO]],Super[[#This Row],[CTA]]),CONCATENATE(Super[[#This Row],[TIPO]],Super[[#This Row],[CTA]],Super[[#This Row],[OBJ]]))</f>
        <v/>
      </c>
    </row>
    <row r="250" spans="1:26" ht="22.5">
      <c r="A250" s="16" t="s">
        <v>148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82"/>
      <c r="R250" s="19"/>
      <c r="S250" s="19"/>
      <c r="T250" s="19"/>
      <c r="U250" s="19"/>
      <c r="V250" s="19"/>
      <c r="Z250" t="str">
        <f>IF(Super[[#This Row],[TIPO]]="A",CONCATENATE(Super[[#This Row],[TIPO]],Super[[#This Row],[CTA]]),CONCATENATE(Super[[#This Row],[TIPO]],Super[[#This Row],[CTA]],Super[[#This Row],[OBJ]]))</f>
        <v/>
      </c>
    </row>
    <row r="251" spans="1:26" ht="22.5">
      <c r="A251" s="16" t="s">
        <v>148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82"/>
      <c r="R251" s="19"/>
      <c r="S251" s="19"/>
      <c r="T251" s="19"/>
      <c r="U251" s="19"/>
      <c r="V251" s="19"/>
      <c r="Z251" t="str">
        <f>IF(Super[[#This Row],[TIPO]]="A",CONCATENATE(Super[[#This Row],[TIPO]],Super[[#This Row],[CTA]]),CONCATENATE(Super[[#This Row],[TIPO]],Super[[#This Row],[CTA]],Super[[#This Row],[OBJ]]))</f>
        <v/>
      </c>
    </row>
    <row r="252" spans="1:26" ht="22.5">
      <c r="A252" s="16" t="s">
        <v>148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82"/>
      <c r="R252" s="19"/>
      <c r="S252" s="19"/>
      <c r="T252" s="19"/>
      <c r="U252" s="19"/>
      <c r="V252" s="19"/>
      <c r="Z252" t="str">
        <f>IF(Super[[#This Row],[TIPO]]="A",CONCATENATE(Super[[#This Row],[TIPO]],Super[[#This Row],[CTA]]),CONCATENATE(Super[[#This Row],[TIPO]],Super[[#This Row],[CTA]],Super[[#This Row],[OBJ]]))</f>
        <v/>
      </c>
    </row>
    <row r="253" spans="1:26" ht="22.5">
      <c r="A253" s="16" t="s">
        <v>148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82"/>
      <c r="R253" s="19"/>
      <c r="S253" s="19"/>
      <c r="T253" s="19"/>
      <c r="U253" s="19"/>
      <c r="V253" s="19"/>
      <c r="Z253" t="str">
        <f>IF(Super[[#This Row],[TIPO]]="A",CONCATENATE(Super[[#This Row],[TIPO]],Super[[#This Row],[CTA]]),CONCATENATE(Super[[#This Row],[TIPO]],Super[[#This Row],[CTA]],Super[[#This Row],[OBJ]]))</f>
        <v/>
      </c>
    </row>
    <row r="254" spans="1:26" ht="22.5">
      <c r="A254" s="16" t="s">
        <v>149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82"/>
      <c r="R254" s="19"/>
      <c r="S254" s="19"/>
      <c r="T254" s="19"/>
      <c r="U254" s="20"/>
      <c r="V254" s="19"/>
      <c r="Z254" t="str">
        <f>IF(Super[[#This Row],[TIPO]]="A",CONCATENATE(Super[[#This Row],[TIPO]],Super[[#This Row],[CTA]]),CONCATENATE(Super[[#This Row],[TIPO]],Super[[#This Row],[CTA]],Super[[#This Row],[OBJ]]))</f>
        <v/>
      </c>
    </row>
    <row r="255" spans="1:26" ht="22.5">
      <c r="A255" s="16" t="s">
        <v>149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82"/>
      <c r="R255" s="19"/>
      <c r="S255" s="19"/>
      <c r="T255" s="19"/>
      <c r="U255" s="20"/>
      <c r="V255" s="19"/>
      <c r="Z255" t="str">
        <f>IF(Super[[#This Row],[TIPO]]="A",CONCATENATE(Super[[#This Row],[TIPO]],Super[[#This Row],[CTA]]),CONCATENATE(Super[[#This Row],[TIPO]],Super[[#This Row],[CTA]],Super[[#This Row],[OBJ]]))</f>
        <v/>
      </c>
    </row>
    <row r="256" spans="1:26" ht="22.5">
      <c r="A256" s="16" t="s">
        <v>149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82"/>
      <c r="R256" s="19"/>
      <c r="S256" s="19"/>
      <c r="T256" s="19"/>
      <c r="U256" s="20"/>
      <c r="V256" s="19"/>
      <c r="Z256" t="str">
        <f>IF(Super[[#This Row],[TIPO]]="A",CONCATENATE(Super[[#This Row],[TIPO]],Super[[#This Row],[CTA]]),CONCATENATE(Super[[#This Row],[TIPO]],Super[[#This Row],[CTA]],Super[[#This Row],[OBJ]]))</f>
        <v/>
      </c>
    </row>
    <row r="257" spans="1:26" ht="22.5">
      <c r="A257" s="16" t="s">
        <v>149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82"/>
      <c r="R257" s="19"/>
      <c r="S257" s="19"/>
      <c r="T257" s="19"/>
      <c r="U257" s="20"/>
      <c r="V257" s="19"/>
      <c r="Z257" t="str">
        <f>IF(Super[[#This Row],[TIPO]]="A",CONCATENATE(Super[[#This Row],[TIPO]],Super[[#This Row],[CTA]]),CONCATENATE(Super[[#This Row],[TIPO]],Super[[#This Row],[CTA]],Super[[#This Row],[OBJ]]))</f>
        <v/>
      </c>
    </row>
    <row r="258" spans="1:26" ht="22.5">
      <c r="A258" s="16" t="s">
        <v>149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82"/>
      <c r="R258" s="19"/>
      <c r="S258" s="19"/>
      <c r="T258" s="19"/>
      <c r="U258" s="20"/>
      <c r="V258" s="19"/>
      <c r="Z258" t="str">
        <f>IF(Super[[#This Row],[TIPO]]="A",CONCATENATE(Super[[#This Row],[TIPO]],Super[[#This Row],[CTA]]),CONCATENATE(Super[[#This Row],[TIPO]],Super[[#This Row],[CTA]],Super[[#This Row],[OBJ]]))</f>
        <v/>
      </c>
    </row>
    <row r="259" spans="1:26" ht="22.5">
      <c r="A259" s="16" t="s">
        <v>149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82"/>
      <c r="R259" s="19"/>
      <c r="S259" s="19"/>
      <c r="T259" s="19"/>
      <c r="U259" s="20"/>
      <c r="V259" s="19"/>
      <c r="Z259" t="str">
        <f>IF(Super[[#This Row],[TIPO]]="A",CONCATENATE(Super[[#This Row],[TIPO]],Super[[#This Row],[CTA]]),CONCATENATE(Super[[#This Row],[TIPO]],Super[[#This Row],[CTA]],Super[[#This Row],[OBJ]]))</f>
        <v/>
      </c>
    </row>
    <row r="260" spans="1:26" ht="22.5">
      <c r="A260" s="16" t="s">
        <v>149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82"/>
      <c r="R260" s="19"/>
      <c r="S260" s="19"/>
      <c r="T260" s="19"/>
      <c r="U260" s="20"/>
      <c r="V260" s="19"/>
      <c r="Z260" t="str">
        <f>IF(Super[[#This Row],[TIPO]]="A",CONCATENATE(Super[[#This Row],[TIPO]],Super[[#This Row],[CTA]]),CONCATENATE(Super[[#This Row],[TIPO]],Super[[#This Row],[CTA]],Super[[#This Row],[OBJ]]))</f>
        <v/>
      </c>
    </row>
    <row r="261" spans="1:26" ht="22.5">
      <c r="A261" s="16" t="s">
        <v>149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82"/>
      <c r="R261" s="19"/>
      <c r="S261" s="19"/>
      <c r="T261" s="19"/>
      <c r="U261" s="19"/>
      <c r="V261" s="19"/>
      <c r="Z261" t="str">
        <f>IF(Super[[#This Row],[TIPO]]="A",CONCATENATE(Super[[#This Row],[TIPO]],Super[[#This Row],[CTA]]),CONCATENATE(Super[[#This Row],[TIPO]],Super[[#This Row],[CTA]],Super[[#This Row],[OBJ]]))</f>
        <v/>
      </c>
    </row>
    <row r="262" spans="1:26" ht="22.5">
      <c r="A262" s="16" t="s">
        <v>149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82"/>
      <c r="R262" s="19"/>
      <c r="S262" s="19"/>
      <c r="T262" s="19"/>
      <c r="U262" s="19"/>
      <c r="V262" s="19"/>
      <c r="Z262" t="str">
        <f>IF(Super[[#This Row],[TIPO]]="A",CONCATENATE(Super[[#This Row],[TIPO]],Super[[#This Row],[CTA]]),CONCATENATE(Super[[#This Row],[TIPO]],Super[[#This Row],[CTA]],Super[[#This Row],[OBJ]]))</f>
        <v/>
      </c>
    </row>
    <row r="263" spans="1:26" ht="22.5">
      <c r="A263" s="16" t="s">
        <v>149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82"/>
      <c r="R263" s="19"/>
      <c r="S263" s="19"/>
      <c r="T263" s="19"/>
      <c r="U263" s="19"/>
      <c r="V263" s="19"/>
      <c r="Z263" t="str">
        <f>IF(Super[[#This Row],[TIPO]]="A",CONCATENATE(Super[[#This Row],[TIPO]],Super[[#This Row],[CTA]]),CONCATENATE(Super[[#This Row],[TIPO]],Super[[#This Row],[CTA]],Super[[#This Row],[OBJ]]))</f>
        <v/>
      </c>
    </row>
    <row r="264" spans="1:26" ht="22.5">
      <c r="A264" s="16" t="s">
        <v>149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82"/>
      <c r="R264" s="19"/>
      <c r="S264" s="19"/>
      <c r="T264" s="19"/>
      <c r="U264" s="19"/>
      <c r="V264" s="19"/>
      <c r="Z264" t="str">
        <f>IF(Super[[#This Row],[TIPO]]="A",CONCATENATE(Super[[#This Row],[TIPO]],Super[[#This Row],[CTA]]),CONCATENATE(Super[[#This Row],[TIPO]],Super[[#This Row],[CTA]],Super[[#This Row],[OBJ]]))</f>
        <v/>
      </c>
    </row>
    <row r="265" spans="1:26" ht="22.5">
      <c r="A265" s="16" t="s">
        <v>149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82"/>
      <c r="R265" s="19"/>
      <c r="S265" s="19"/>
      <c r="T265" s="19"/>
      <c r="U265" s="19"/>
      <c r="V265" s="19"/>
      <c r="Z265" t="str">
        <f>IF(Super[[#This Row],[TIPO]]="A",CONCATENATE(Super[[#This Row],[TIPO]],Super[[#This Row],[CTA]]),CONCATENATE(Super[[#This Row],[TIPO]],Super[[#This Row],[CTA]],Super[[#This Row],[OBJ]]))</f>
        <v/>
      </c>
    </row>
    <row r="266" spans="1:26" ht="22.5">
      <c r="A266" s="16" t="s">
        <v>149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82"/>
      <c r="R266" s="19"/>
      <c r="S266" s="19"/>
      <c r="T266" s="19"/>
      <c r="U266" s="19"/>
      <c r="V266" s="19"/>
      <c r="Z266" t="str">
        <f>IF(Super[[#This Row],[TIPO]]="A",CONCATENATE(Super[[#This Row],[TIPO]],Super[[#This Row],[CTA]]),CONCATENATE(Super[[#This Row],[TIPO]],Super[[#This Row],[CTA]],Super[[#This Row],[OBJ]]))</f>
        <v/>
      </c>
    </row>
    <row r="267" spans="1:26" ht="22.5">
      <c r="A267" s="16" t="s">
        <v>149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82"/>
      <c r="R267" s="19"/>
      <c r="S267" s="19"/>
      <c r="T267" s="19"/>
      <c r="U267" s="19"/>
      <c r="V267" s="19"/>
      <c r="Z267" t="str">
        <f>IF(Super[[#This Row],[TIPO]]="A",CONCATENATE(Super[[#This Row],[TIPO]],Super[[#This Row],[CTA]]),CONCATENATE(Super[[#This Row],[TIPO]],Super[[#This Row],[CTA]],Super[[#This Row],[OBJ]]))</f>
        <v/>
      </c>
    </row>
    <row r="268" spans="1:26" ht="22.5">
      <c r="A268" s="16" t="s">
        <v>149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82"/>
      <c r="R268" s="19"/>
      <c r="S268" s="19"/>
      <c r="T268" s="19"/>
      <c r="U268" s="19"/>
      <c r="V268" s="19"/>
      <c r="Z268" t="str">
        <f>IF(Super[[#This Row],[TIPO]]="A",CONCATENATE(Super[[#This Row],[TIPO]],Super[[#This Row],[CTA]]),CONCATENATE(Super[[#This Row],[TIPO]],Super[[#This Row],[CTA]],Super[[#This Row],[OBJ]]))</f>
        <v/>
      </c>
    </row>
    <row r="269" spans="1:26" ht="22.5">
      <c r="A269" s="16" t="s">
        <v>149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82"/>
      <c r="R269" s="19"/>
      <c r="S269" s="19"/>
      <c r="T269" s="19"/>
      <c r="U269" s="19"/>
      <c r="V269" s="19"/>
      <c r="Z269" t="str">
        <f>IF(Super[[#This Row],[TIPO]]="A",CONCATENATE(Super[[#This Row],[TIPO]],Super[[#This Row],[CTA]]),CONCATENATE(Super[[#This Row],[TIPO]],Super[[#This Row],[CTA]],Super[[#This Row],[OBJ]]))</f>
        <v/>
      </c>
    </row>
    <row r="270" spans="1:26" ht="22.5">
      <c r="A270" s="16" t="s">
        <v>149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82"/>
      <c r="R270" s="19"/>
      <c r="S270" s="19"/>
      <c r="T270" s="19"/>
      <c r="U270" s="19"/>
      <c r="V270" s="19"/>
      <c r="Z270" t="str">
        <f>IF(Super[[#This Row],[TIPO]]="A",CONCATENATE(Super[[#This Row],[TIPO]],Super[[#This Row],[CTA]]),CONCATENATE(Super[[#This Row],[TIPO]],Super[[#This Row],[CTA]],Super[[#This Row],[OBJ]]))</f>
        <v/>
      </c>
    </row>
    <row r="271" spans="1:26" ht="22.5">
      <c r="A271" s="16" t="s">
        <v>149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82"/>
      <c r="R271" s="19"/>
      <c r="S271" s="19"/>
      <c r="T271" s="19"/>
      <c r="U271" s="19"/>
      <c r="V271" s="19"/>
      <c r="Z271" t="str">
        <f>IF(Super[[#This Row],[TIPO]]="A",CONCATENATE(Super[[#This Row],[TIPO]],Super[[#This Row],[CTA]]),CONCATENATE(Super[[#This Row],[TIPO]],Super[[#This Row],[CTA]],Super[[#This Row],[OBJ]]))</f>
        <v/>
      </c>
    </row>
    <row r="272" spans="1:26" ht="22.5">
      <c r="A272" s="16" t="s">
        <v>149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82"/>
      <c r="R272" s="19"/>
      <c r="S272" s="19"/>
      <c r="T272" s="19"/>
      <c r="U272" s="19"/>
      <c r="V272" s="19"/>
      <c r="Z272" t="str">
        <f>IF(Super[[#This Row],[TIPO]]="A",CONCATENATE(Super[[#This Row],[TIPO]],Super[[#This Row],[CTA]]),CONCATENATE(Super[[#This Row],[TIPO]],Super[[#This Row],[CTA]],Super[[#This Row],[OBJ]]))</f>
        <v/>
      </c>
    </row>
    <row r="273" spans="1:26" ht="22.5">
      <c r="A273" s="16" t="s">
        <v>149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82"/>
      <c r="R273" s="19"/>
      <c r="S273" s="19"/>
      <c r="T273" s="19"/>
      <c r="U273" s="19"/>
      <c r="V273" s="19"/>
      <c r="Z273" t="str">
        <f>IF(Super[[#This Row],[TIPO]]="A",CONCATENATE(Super[[#This Row],[TIPO]],Super[[#This Row],[CTA]]),CONCATENATE(Super[[#This Row],[TIPO]],Super[[#This Row],[CTA]],Super[[#This Row],[OBJ]]))</f>
        <v/>
      </c>
    </row>
    <row r="274" spans="1:26" ht="22.5">
      <c r="A274" s="16" t="s">
        <v>149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82"/>
      <c r="R274" s="19"/>
      <c r="S274" s="19"/>
      <c r="T274" s="19"/>
      <c r="U274" s="19"/>
      <c r="V274" s="19"/>
      <c r="Z274" t="str">
        <f>IF(Super[[#This Row],[TIPO]]="A",CONCATENATE(Super[[#This Row],[TIPO]],Super[[#This Row],[CTA]]),CONCATENATE(Super[[#This Row],[TIPO]],Super[[#This Row],[CTA]],Super[[#This Row],[OBJ]]))</f>
        <v/>
      </c>
    </row>
    <row r="275" spans="1:26" ht="22.5">
      <c r="A275" s="16" t="s">
        <v>149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82"/>
      <c r="R275" s="19"/>
      <c r="S275" s="19"/>
      <c r="T275" s="19"/>
      <c r="U275" s="19"/>
      <c r="V275" s="19"/>
      <c r="Z275" t="str">
        <f>IF(Super[[#This Row],[TIPO]]="A",CONCATENATE(Super[[#This Row],[TIPO]],Super[[#This Row],[CTA]]),CONCATENATE(Super[[#This Row],[TIPO]],Super[[#This Row],[CTA]],Super[[#This Row],[OBJ]]))</f>
        <v/>
      </c>
    </row>
    <row r="276" spans="1:26" ht="22.5">
      <c r="A276" s="16" t="s">
        <v>149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82"/>
      <c r="R276" s="19"/>
      <c r="S276" s="19"/>
      <c r="T276" s="19"/>
      <c r="U276" s="19"/>
      <c r="V276" s="19"/>
      <c r="Z276" t="str">
        <f>IF(Super[[#This Row],[TIPO]]="A",CONCATENATE(Super[[#This Row],[TIPO]],Super[[#This Row],[CTA]]),CONCATENATE(Super[[#This Row],[TIPO]],Super[[#This Row],[CTA]],Super[[#This Row],[OBJ]]))</f>
        <v/>
      </c>
    </row>
    <row r="277" spans="1:26">
      <c r="Z277" t="str">
        <f>IF(Super[[#This Row],[TIPO]]="A",CONCATENATE(Super[[#This Row],[TIPO]],Super[[#This Row],[CTA]]),CONCATENATE(Super[[#This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Row],[CTA]]),CONCATENATE(Super[[#This Row],[TIPO]],Super[[#This Row],[CTA]],Super[[#This Row],[OBJ]]))</f>
        <v/>
      </c>
    </row>
    <row r="282" spans="1:26" ht="18.75" customHeight="1">
      <c r="Z282" t="str">
        <f>IF(Super[[#This Row],[TIPO]]="A",CONCATENATE(Super[[#This Row],[TIPO]],Super[[#This Row],[CTA]]),CONCATENATE(Super[[#This Row],[TIPO]],Super[[#This Row],[CTA]],Super[[#This Row],[OBJ]]))</f>
        <v/>
      </c>
    </row>
    <row r="283" spans="1:26"/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bestFit="1" customWidth="1"/>
    <col min="2" max="2" width="9.77734375" bestFit="1" customWidth="1"/>
    <col min="3" max="3" width="10.33203125" bestFit="1" customWidth="1"/>
    <col min="4" max="4" width="11.6640625" customWidth="1"/>
    <col min="5" max="5" width="10.33203125" customWidth="1"/>
    <col min="6" max="6" width="13.6640625" bestFit="1" customWidth="1"/>
    <col min="7" max="7" width="15.88671875" bestFit="1" customWidth="1"/>
    <col min="8" max="10" width="11.5546875" customWidth="1"/>
    <col min="11" max="11" width="13.6640625" bestFit="1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9" t="s">
        <v>150</v>
      </c>
      <c r="B2" s="129"/>
      <c r="C2" s="129"/>
      <c r="D2" s="129"/>
      <c r="E2" s="129"/>
      <c r="F2" s="129"/>
      <c r="G2" s="129"/>
      <c r="H2" s="129"/>
      <c r="I2" s="129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140</v>
      </c>
      <c r="D3" t="s">
        <v>29</v>
      </c>
      <c r="F3" s="78" t="s">
        <v>140</v>
      </c>
      <c r="G3" t="s">
        <v>136</v>
      </c>
      <c r="I3" t="s">
        <v>169</v>
      </c>
      <c r="K3" s="78" t="s">
        <v>140</v>
      </c>
      <c r="P3" t="s">
        <v>108</v>
      </c>
      <c r="Q3" t="s">
        <v>171</v>
      </c>
    </row>
    <row r="4" spans="1:18">
      <c r="A4" s="79" t="s">
        <v>132</v>
      </c>
      <c r="C4" t="s">
        <v>132</v>
      </c>
      <c r="D4" s="13">
        <f t="shared" ref="D4:D15" si="0">B4</f>
        <v>0</v>
      </c>
      <c r="F4" s="79" t="s">
        <v>132</v>
      </c>
      <c r="G4" s="13"/>
      <c r="H4" t="s">
        <v>132</v>
      </c>
      <c r="I4" s="13">
        <f t="shared" ref="I4:I15" si="1">G4</f>
        <v>0</v>
      </c>
      <c r="J4" s="13"/>
      <c r="K4" s="79" t="s">
        <v>132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133</v>
      </c>
      <c r="C5" t="s">
        <v>133</v>
      </c>
      <c r="D5" s="13">
        <f t="shared" si="0"/>
        <v>0</v>
      </c>
      <c r="F5" s="79" t="s">
        <v>133</v>
      </c>
      <c r="G5" s="13"/>
      <c r="H5" t="s">
        <v>133</v>
      </c>
      <c r="I5" s="13">
        <f t="shared" si="1"/>
        <v>0</v>
      </c>
      <c r="J5" s="13"/>
      <c r="K5" s="79" t="s">
        <v>133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134</v>
      </c>
      <c r="C6" t="s">
        <v>134</v>
      </c>
      <c r="D6" s="13">
        <f t="shared" si="0"/>
        <v>0</v>
      </c>
      <c r="F6" s="79" t="s">
        <v>134</v>
      </c>
      <c r="G6" s="13"/>
      <c r="H6" t="s">
        <v>134</v>
      </c>
      <c r="I6" s="13">
        <f t="shared" si="1"/>
        <v>0</v>
      </c>
      <c r="J6" s="13"/>
      <c r="K6" s="79" t="s">
        <v>134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137</v>
      </c>
      <c r="C7" t="s">
        <v>137</v>
      </c>
      <c r="D7" s="13">
        <f t="shared" si="0"/>
        <v>0</v>
      </c>
      <c r="F7" s="79" t="s">
        <v>137</v>
      </c>
      <c r="G7" s="13"/>
      <c r="H7" t="s">
        <v>137</v>
      </c>
      <c r="I7" s="13">
        <f t="shared" si="1"/>
        <v>0</v>
      </c>
      <c r="J7" s="13"/>
      <c r="K7" s="79" t="s">
        <v>137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138</v>
      </c>
      <c r="C8" t="s">
        <v>138</v>
      </c>
      <c r="D8" s="13">
        <f t="shared" si="0"/>
        <v>0</v>
      </c>
      <c r="F8" s="79" t="s">
        <v>138</v>
      </c>
      <c r="G8" s="13"/>
      <c r="H8" t="s">
        <v>138</v>
      </c>
      <c r="I8" s="13">
        <f t="shared" si="1"/>
        <v>0</v>
      </c>
      <c r="J8" s="13"/>
      <c r="K8" s="79" t="s">
        <v>138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143</v>
      </c>
      <c r="C9" t="s">
        <v>143</v>
      </c>
      <c r="D9" s="13">
        <f t="shared" si="0"/>
        <v>0</v>
      </c>
      <c r="F9" s="79" t="s">
        <v>143</v>
      </c>
      <c r="G9" s="13"/>
      <c r="H9" t="s">
        <v>143</v>
      </c>
      <c r="I9" s="13">
        <f t="shared" si="1"/>
        <v>0</v>
      </c>
      <c r="J9" s="13"/>
      <c r="K9" s="79" t="s">
        <v>143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144</v>
      </c>
      <c r="C10" t="s">
        <v>144</v>
      </c>
      <c r="D10" s="13">
        <f t="shared" si="0"/>
        <v>0</v>
      </c>
      <c r="F10" s="79" t="s">
        <v>144</v>
      </c>
      <c r="G10" s="13"/>
      <c r="H10" t="s">
        <v>144</v>
      </c>
      <c r="I10" s="13">
        <f t="shared" si="1"/>
        <v>0</v>
      </c>
      <c r="J10" s="13"/>
      <c r="K10" s="79" t="s">
        <v>144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145</v>
      </c>
      <c r="C11" t="s">
        <v>145</v>
      </c>
      <c r="D11" s="13">
        <f t="shared" si="0"/>
        <v>0</v>
      </c>
      <c r="F11" s="79" t="s">
        <v>145</v>
      </c>
      <c r="G11" s="13"/>
      <c r="H11" t="s">
        <v>145</v>
      </c>
      <c r="I11" s="13">
        <f t="shared" si="1"/>
        <v>0</v>
      </c>
      <c r="J11" s="13"/>
      <c r="K11" s="79" t="s">
        <v>145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146</v>
      </c>
      <c r="C12" t="s">
        <v>146</v>
      </c>
      <c r="D12" s="13">
        <f t="shared" si="0"/>
        <v>0</v>
      </c>
      <c r="F12" s="79" t="s">
        <v>146</v>
      </c>
      <c r="G12" s="13"/>
      <c r="H12" t="s">
        <v>146</v>
      </c>
      <c r="I12" s="13">
        <f t="shared" si="1"/>
        <v>0</v>
      </c>
      <c r="J12" s="13"/>
      <c r="K12" s="79" t="s">
        <v>146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147</v>
      </c>
      <c r="C13" t="s">
        <v>147</v>
      </c>
      <c r="D13" s="13">
        <f t="shared" si="0"/>
        <v>0</v>
      </c>
      <c r="F13" s="79" t="s">
        <v>147</v>
      </c>
      <c r="G13" s="13"/>
      <c r="H13" t="s">
        <v>147</v>
      </c>
      <c r="I13" s="13">
        <f t="shared" si="1"/>
        <v>0</v>
      </c>
      <c r="J13" s="13"/>
      <c r="K13" s="79" t="s">
        <v>147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148</v>
      </c>
      <c r="C14" t="s">
        <v>148</v>
      </c>
      <c r="D14" s="13">
        <f t="shared" si="0"/>
        <v>0</v>
      </c>
      <c r="F14" s="79" t="s">
        <v>148</v>
      </c>
      <c r="G14" s="13"/>
      <c r="H14" t="s">
        <v>148</v>
      </c>
      <c r="I14" s="13">
        <f t="shared" si="1"/>
        <v>0</v>
      </c>
      <c r="J14" s="13"/>
      <c r="K14" s="79" t="s">
        <v>148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149</v>
      </c>
      <c r="C15" t="s">
        <v>149</v>
      </c>
      <c r="D15" s="13">
        <f t="shared" si="0"/>
        <v>0</v>
      </c>
      <c r="F15" s="79" t="s">
        <v>149</v>
      </c>
      <c r="G15" s="13"/>
      <c r="H15" t="s">
        <v>149</v>
      </c>
      <c r="I15" s="13">
        <f t="shared" si="1"/>
        <v>0</v>
      </c>
      <c r="J15" s="13"/>
      <c r="K15" s="79" t="s">
        <v>149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167</v>
      </c>
      <c r="F16" s="79" t="s">
        <v>167</v>
      </c>
      <c r="G16" s="13"/>
      <c r="K16" s="79" t="s">
        <v>167</v>
      </c>
      <c r="M16" s="13"/>
    </row>
    <row r="17" spans="1:18">
      <c r="A17" s="79" t="s">
        <v>135</v>
      </c>
      <c r="F17" s="79" t="s">
        <v>135</v>
      </c>
      <c r="K17" s="79" t="s">
        <v>135</v>
      </c>
    </row>
    <row r="21" spans="1:18">
      <c r="A21" s="129" t="s">
        <v>170</v>
      </c>
      <c r="B21" s="129"/>
      <c r="C21" s="129"/>
      <c r="D21" s="129"/>
      <c r="E21" s="129"/>
      <c r="F21" s="129"/>
      <c r="G21" s="129"/>
      <c r="H21" s="129"/>
      <c r="I21" s="129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140</v>
      </c>
      <c r="F22" s="78" t="s">
        <v>140</v>
      </c>
      <c r="G22" t="s">
        <v>136</v>
      </c>
      <c r="K22" s="78" t="s">
        <v>140</v>
      </c>
      <c r="P22" t="s">
        <v>108</v>
      </c>
      <c r="Q22" t="s">
        <v>171</v>
      </c>
    </row>
    <row r="23" spans="1:18">
      <c r="A23" s="79" t="s">
        <v>132</v>
      </c>
      <c r="C23" t="str">
        <f t="shared" ref="C23:C34" si="6">A23</f>
        <v>Enero</v>
      </c>
      <c r="D23" s="13">
        <f t="shared" ref="D23:D34" si="7">B23</f>
        <v>0</v>
      </c>
      <c r="F23" s="79" t="s">
        <v>132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132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133</v>
      </c>
      <c r="C24" t="str">
        <f t="shared" si="6"/>
        <v>Febrero</v>
      </c>
      <c r="D24" s="13">
        <f t="shared" si="7"/>
        <v>0</v>
      </c>
      <c r="F24" s="79" t="s">
        <v>133</v>
      </c>
      <c r="G24" s="13"/>
      <c r="H24" t="str">
        <f t="shared" si="8"/>
        <v>Febrero</v>
      </c>
      <c r="I24" s="13">
        <f t="shared" si="9"/>
        <v>0</v>
      </c>
      <c r="K24" s="79" t="s">
        <v>133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134</v>
      </c>
      <c r="C25" t="str">
        <f t="shared" si="6"/>
        <v>Marzo</v>
      </c>
      <c r="D25" s="13">
        <f t="shared" si="7"/>
        <v>0</v>
      </c>
      <c r="F25" s="79" t="s">
        <v>134</v>
      </c>
      <c r="G25" s="13"/>
      <c r="H25" t="str">
        <f t="shared" si="8"/>
        <v>Marzo</v>
      </c>
      <c r="I25" s="13">
        <f t="shared" si="9"/>
        <v>0</v>
      </c>
      <c r="K25" s="79" t="s">
        <v>134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137</v>
      </c>
      <c r="C26" t="str">
        <f t="shared" si="6"/>
        <v>Abril</v>
      </c>
      <c r="D26" s="13">
        <f t="shared" si="7"/>
        <v>0</v>
      </c>
      <c r="F26" s="79" t="s">
        <v>137</v>
      </c>
      <c r="G26" s="13"/>
      <c r="H26" t="str">
        <f t="shared" si="8"/>
        <v>Abril</v>
      </c>
      <c r="I26" s="13">
        <f t="shared" si="9"/>
        <v>0</v>
      </c>
      <c r="K26" s="79" t="s">
        <v>137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138</v>
      </c>
      <c r="C27" t="str">
        <f t="shared" si="6"/>
        <v>Mayo</v>
      </c>
      <c r="D27" s="13">
        <f t="shared" si="7"/>
        <v>0</v>
      </c>
      <c r="F27" s="79" t="s">
        <v>138</v>
      </c>
      <c r="G27" s="13"/>
      <c r="H27" t="str">
        <f t="shared" si="8"/>
        <v>Mayo</v>
      </c>
      <c r="I27" s="13">
        <f t="shared" si="9"/>
        <v>0</v>
      </c>
      <c r="K27" s="79" t="s">
        <v>138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143</v>
      </c>
      <c r="C28" t="str">
        <f t="shared" si="6"/>
        <v>Junio</v>
      </c>
      <c r="D28" s="13">
        <f t="shared" si="7"/>
        <v>0</v>
      </c>
      <c r="F28" s="79" t="s">
        <v>143</v>
      </c>
      <c r="G28" s="13"/>
      <c r="H28" t="str">
        <f t="shared" si="8"/>
        <v>Junio</v>
      </c>
      <c r="I28" s="13">
        <f t="shared" si="9"/>
        <v>0</v>
      </c>
      <c r="K28" s="79" t="s">
        <v>143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144</v>
      </c>
      <c r="C29" t="str">
        <f t="shared" si="6"/>
        <v>Julio</v>
      </c>
      <c r="D29" s="13">
        <f t="shared" si="7"/>
        <v>0</v>
      </c>
      <c r="F29" s="79" t="s">
        <v>144</v>
      </c>
      <c r="G29" s="13"/>
      <c r="H29" t="str">
        <f t="shared" si="8"/>
        <v>Julio</v>
      </c>
      <c r="I29" s="13">
        <f t="shared" si="9"/>
        <v>0</v>
      </c>
      <c r="K29" s="79" t="s">
        <v>144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145</v>
      </c>
      <c r="C30" t="str">
        <f t="shared" si="6"/>
        <v>Agosto</v>
      </c>
      <c r="D30" s="13">
        <f t="shared" si="7"/>
        <v>0</v>
      </c>
      <c r="F30" s="79" t="s">
        <v>145</v>
      </c>
      <c r="G30" s="13"/>
      <c r="H30" t="str">
        <f t="shared" si="8"/>
        <v>Agosto</v>
      </c>
      <c r="I30" s="13">
        <f t="shared" si="9"/>
        <v>0</v>
      </c>
      <c r="K30" s="79" t="s">
        <v>145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146</v>
      </c>
      <c r="C31" t="str">
        <f t="shared" si="6"/>
        <v>Septiembre</v>
      </c>
      <c r="D31" s="13">
        <f t="shared" si="7"/>
        <v>0</v>
      </c>
      <c r="F31" s="79" t="s">
        <v>146</v>
      </c>
      <c r="G31" s="13"/>
      <c r="H31" t="str">
        <f t="shared" si="8"/>
        <v>Septiembre</v>
      </c>
      <c r="I31" s="13">
        <f t="shared" si="9"/>
        <v>0</v>
      </c>
      <c r="K31" s="79" t="s">
        <v>146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147</v>
      </c>
      <c r="C32" t="str">
        <f t="shared" si="6"/>
        <v>Octubre</v>
      </c>
      <c r="D32" s="13">
        <f t="shared" si="7"/>
        <v>0</v>
      </c>
      <c r="F32" s="79" t="s">
        <v>147</v>
      </c>
      <c r="G32" s="13"/>
      <c r="H32" t="str">
        <f t="shared" si="8"/>
        <v>Octubre</v>
      </c>
      <c r="I32" s="13">
        <f t="shared" si="9"/>
        <v>0</v>
      </c>
      <c r="K32" s="79" t="s">
        <v>147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148</v>
      </c>
      <c r="C33" t="str">
        <f t="shared" si="6"/>
        <v>Noviembre</v>
      </c>
      <c r="D33" s="13">
        <f t="shared" si="7"/>
        <v>0</v>
      </c>
      <c r="F33" s="79" t="s">
        <v>148</v>
      </c>
      <c r="G33" s="13"/>
      <c r="H33" t="str">
        <f t="shared" si="8"/>
        <v>Noviembre</v>
      </c>
      <c r="I33" s="13">
        <f t="shared" si="9"/>
        <v>0</v>
      </c>
      <c r="K33" s="79" t="s">
        <v>148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149</v>
      </c>
      <c r="C34" t="str">
        <f t="shared" si="6"/>
        <v>Diciembre</v>
      </c>
      <c r="D34" s="13">
        <f t="shared" si="7"/>
        <v>0</v>
      </c>
      <c r="F34" s="79" t="s">
        <v>149</v>
      </c>
      <c r="G34" s="13"/>
      <c r="H34" t="str">
        <f t="shared" si="8"/>
        <v>Diciembre</v>
      </c>
      <c r="I34" s="13">
        <f t="shared" si="9"/>
        <v>0</v>
      </c>
      <c r="K34" s="79" t="s">
        <v>149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167</v>
      </c>
      <c r="F35" s="79" t="s">
        <v>167</v>
      </c>
      <c r="G35" s="13"/>
      <c r="K35" s="79" t="s">
        <v>167</v>
      </c>
      <c r="M35" s="13"/>
    </row>
    <row r="36" spans="1:18">
      <c r="A36" s="79" t="s">
        <v>135</v>
      </c>
      <c r="F36" s="79" t="s">
        <v>135</v>
      </c>
      <c r="K36" s="79" t="s">
        <v>135</v>
      </c>
    </row>
    <row r="39" spans="1:18">
      <c r="B39" s="130" t="s">
        <v>163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</row>
    <row r="41" spans="1:18">
      <c r="B41" s="78" t="s">
        <v>131</v>
      </c>
      <c r="C41" t="s">
        <v>172</v>
      </c>
      <c r="G41">
        <f>D41</f>
        <v>0</v>
      </c>
      <c r="H41">
        <f>E41</f>
        <v>0</v>
      </c>
    </row>
    <row r="42" spans="1:18">
      <c r="B42" t="s">
        <v>132</v>
      </c>
      <c r="C42" s="13">
        <v>2935567517.0499997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133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134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137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138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143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144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145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146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147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148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149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167</v>
      </c>
      <c r="C54" s="13"/>
    </row>
    <row r="55" spans="2:8">
      <c r="B55" t="s">
        <v>135</v>
      </c>
      <c r="C55">
        <v>2935567517.0499997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140</v>
      </c>
    </row>
    <row r="4" spans="1:1">
      <c r="A4" s="79" t="s">
        <v>132</v>
      </c>
    </row>
    <row r="5" spans="1:1">
      <c r="A5" s="80" t="s">
        <v>168</v>
      </c>
    </row>
    <row r="6" spans="1:1">
      <c r="A6" s="79" t="s">
        <v>133</v>
      </c>
    </row>
    <row r="7" spans="1:1">
      <c r="A7" s="80" t="s">
        <v>168</v>
      </c>
    </row>
    <row r="8" spans="1:1">
      <c r="A8" s="79" t="s">
        <v>134</v>
      </c>
    </row>
    <row r="9" spans="1:1">
      <c r="A9" s="80" t="s">
        <v>168</v>
      </c>
    </row>
    <row r="10" spans="1:1">
      <c r="A10" s="79" t="s">
        <v>137</v>
      </c>
    </row>
    <row r="11" spans="1:1">
      <c r="A11" s="80" t="s">
        <v>168</v>
      </c>
    </row>
    <row r="12" spans="1:1">
      <c r="A12" s="79" t="s">
        <v>138</v>
      </c>
    </row>
    <row r="13" spans="1:1">
      <c r="A13" s="80" t="s">
        <v>168</v>
      </c>
    </row>
    <row r="14" spans="1:1">
      <c r="A14" s="79" t="s">
        <v>143</v>
      </c>
    </row>
    <row r="15" spans="1:1">
      <c r="A15" s="80" t="s">
        <v>168</v>
      </c>
    </row>
    <row r="16" spans="1:1">
      <c r="A16" s="79" t="s">
        <v>144</v>
      </c>
    </row>
    <row r="17" spans="1:1">
      <c r="A17" s="80" t="s">
        <v>168</v>
      </c>
    </row>
    <row r="18" spans="1:1">
      <c r="A18" s="79" t="s">
        <v>145</v>
      </c>
    </row>
    <row r="19" spans="1:1">
      <c r="A19" s="80" t="s">
        <v>168</v>
      </c>
    </row>
    <row r="20" spans="1:1">
      <c r="A20" s="79" t="s">
        <v>146</v>
      </c>
    </row>
    <row r="21" spans="1:1">
      <c r="A21" s="80" t="s">
        <v>168</v>
      </c>
    </row>
    <row r="22" spans="1:1">
      <c r="A22" s="79" t="s">
        <v>147</v>
      </c>
    </row>
    <row r="23" spans="1:1">
      <c r="A23" s="80" t="s">
        <v>168</v>
      </c>
    </row>
    <row r="24" spans="1:1">
      <c r="A24" s="79" t="s">
        <v>148</v>
      </c>
    </row>
    <row r="25" spans="1:1">
      <c r="A25" s="80" t="s">
        <v>168</v>
      </c>
    </row>
    <row r="26" spans="1:1">
      <c r="A26" s="79" t="s">
        <v>149</v>
      </c>
    </row>
    <row r="27" spans="1:1">
      <c r="A27" s="80" t="s">
        <v>168</v>
      </c>
    </row>
    <row r="28" spans="1:1">
      <c r="A28" s="79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150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151</v>
      </c>
      <c r="B3" s="31" t="s">
        <v>152</v>
      </c>
      <c r="C3" s="32" t="s">
        <v>132</v>
      </c>
      <c r="D3" s="32" t="s">
        <v>133</v>
      </c>
      <c r="E3" s="32" t="s">
        <v>134</v>
      </c>
      <c r="F3" s="32" t="s">
        <v>137</v>
      </c>
      <c r="G3" s="32" t="s">
        <v>138</v>
      </c>
      <c r="H3" s="33" t="s">
        <v>143</v>
      </c>
      <c r="I3" s="32" t="s">
        <v>144</v>
      </c>
      <c r="J3" s="32" t="s">
        <v>145</v>
      </c>
      <c r="K3" s="32" t="s">
        <v>146</v>
      </c>
      <c r="L3" s="32" t="s">
        <v>147</v>
      </c>
      <c r="M3" s="32" t="s">
        <v>148</v>
      </c>
      <c r="N3" s="32" t="s">
        <v>149</v>
      </c>
      <c r="O3" s="32" t="s">
        <v>132</v>
      </c>
      <c r="P3" s="32" t="s">
        <v>133</v>
      </c>
      <c r="Q3" s="32" t="s">
        <v>134</v>
      </c>
      <c r="R3" s="32" t="s">
        <v>137</v>
      </c>
      <c r="S3" s="32" t="s">
        <v>138</v>
      </c>
      <c r="T3" s="33" t="s">
        <v>143</v>
      </c>
      <c r="U3" s="32" t="s">
        <v>144</v>
      </c>
      <c r="V3" s="32" t="s">
        <v>145</v>
      </c>
      <c r="W3" s="32" t="s">
        <v>146</v>
      </c>
      <c r="X3" s="32" t="s">
        <v>147</v>
      </c>
      <c r="Y3" s="32" t="s">
        <v>148</v>
      </c>
      <c r="Z3" s="32" t="s">
        <v>149</v>
      </c>
    </row>
    <row r="4" spans="1:26" ht="15.75">
      <c r="A4" s="34" t="s">
        <v>153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154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155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156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157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158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159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160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161</v>
      </c>
      <c r="B12" s="31" t="s">
        <v>152</v>
      </c>
      <c r="C12" s="32" t="s">
        <v>132</v>
      </c>
      <c r="D12" s="32" t="s">
        <v>133</v>
      </c>
      <c r="E12" s="32" t="s">
        <v>134</v>
      </c>
      <c r="F12" s="32" t="s">
        <v>137</v>
      </c>
      <c r="G12" s="32" t="s">
        <v>138</v>
      </c>
      <c r="H12" s="33" t="s">
        <v>143</v>
      </c>
      <c r="I12" s="32" t="s">
        <v>144</v>
      </c>
      <c r="J12" s="32" t="s">
        <v>145</v>
      </c>
      <c r="K12" s="32" t="s">
        <v>146</v>
      </c>
      <c r="L12" s="32" t="s">
        <v>147</v>
      </c>
      <c r="M12" s="32" t="s">
        <v>148</v>
      </c>
      <c r="N12" s="32" t="s">
        <v>149</v>
      </c>
      <c r="O12" s="32" t="s">
        <v>132</v>
      </c>
      <c r="P12" s="32" t="s">
        <v>133</v>
      </c>
      <c r="Q12" s="32" t="s">
        <v>134</v>
      </c>
      <c r="R12" s="32" t="s">
        <v>137</v>
      </c>
      <c r="S12" s="32" t="s">
        <v>138</v>
      </c>
      <c r="T12" s="33" t="s">
        <v>143</v>
      </c>
      <c r="U12" s="32" t="s">
        <v>144</v>
      </c>
      <c r="V12" s="32" t="s">
        <v>145</v>
      </c>
      <c r="W12" s="32" t="s">
        <v>146</v>
      </c>
      <c r="X12" s="32" t="s">
        <v>147</v>
      </c>
      <c r="Y12" s="32" t="s">
        <v>148</v>
      </c>
      <c r="Z12" s="32" t="s">
        <v>149</v>
      </c>
    </row>
    <row r="13" spans="1:26" ht="15.75">
      <c r="A13" s="34" t="s">
        <v>153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154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155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156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157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158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162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160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163</v>
      </c>
      <c r="B21" s="31" t="s">
        <v>152</v>
      </c>
      <c r="C21" s="32" t="s">
        <v>132</v>
      </c>
      <c r="D21" s="32" t="s">
        <v>133</v>
      </c>
      <c r="E21" s="32" t="s">
        <v>134</v>
      </c>
      <c r="F21" s="32" t="s">
        <v>137</v>
      </c>
      <c r="G21" s="32" t="s">
        <v>138</v>
      </c>
      <c r="H21" s="33" t="s">
        <v>143</v>
      </c>
      <c r="I21" s="32" t="s">
        <v>144</v>
      </c>
      <c r="J21" s="32" t="s">
        <v>145</v>
      </c>
      <c r="K21" s="32" t="s">
        <v>146</v>
      </c>
      <c r="L21" s="32" t="s">
        <v>147</v>
      </c>
      <c r="M21" s="32" t="s">
        <v>148</v>
      </c>
      <c r="N21" s="32" t="s">
        <v>149</v>
      </c>
      <c r="O21" s="32" t="s">
        <v>132</v>
      </c>
      <c r="P21" s="32" t="s">
        <v>133</v>
      </c>
      <c r="Q21" s="32" t="s">
        <v>134</v>
      </c>
      <c r="R21" s="32" t="s">
        <v>137</v>
      </c>
      <c r="S21" s="32" t="s">
        <v>138</v>
      </c>
      <c r="T21" s="33" t="s">
        <v>143</v>
      </c>
      <c r="U21" s="32" t="s">
        <v>144</v>
      </c>
      <c r="V21" s="32" t="s">
        <v>145</v>
      </c>
      <c r="W21" s="32" t="s">
        <v>146</v>
      </c>
      <c r="X21" s="32" t="s">
        <v>147</v>
      </c>
      <c r="Y21" s="32" t="s">
        <v>148</v>
      </c>
      <c r="Z21" s="32" t="s">
        <v>149</v>
      </c>
    </row>
    <row r="22" spans="1:26" ht="15.75">
      <c r="A22" s="34" t="s">
        <v>153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154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155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156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157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158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162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160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150</v>
      </c>
      <c r="B31" s="31" t="s">
        <v>152</v>
      </c>
      <c r="C31" s="31" t="s">
        <v>132</v>
      </c>
      <c r="D31" s="31" t="s">
        <v>133</v>
      </c>
      <c r="E31" s="31" t="s">
        <v>134</v>
      </c>
      <c r="F31" s="31" t="s">
        <v>137</v>
      </c>
      <c r="G31" s="31" t="s">
        <v>138</v>
      </c>
      <c r="H31" s="31" t="s">
        <v>143</v>
      </c>
      <c r="I31" s="31" t="s">
        <v>144</v>
      </c>
      <c r="J31" s="31" t="s">
        <v>145</v>
      </c>
      <c r="K31" s="31" t="s">
        <v>146</v>
      </c>
      <c r="L31" s="31" t="s">
        <v>147</v>
      </c>
      <c r="M31" s="31" t="s">
        <v>148</v>
      </c>
      <c r="N31" s="31" t="s">
        <v>149</v>
      </c>
      <c r="O31" s="50" t="s">
        <v>132</v>
      </c>
      <c r="P31" s="50" t="s">
        <v>133</v>
      </c>
      <c r="Q31" s="50" t="s">
        <v>134</v>
      </c>
      <c r="R31" s="50" t="s">
        <v>137</v>
      </c>
      <c r="S31" s="50" t="s">
        <v>138</v>
      </c>
      <c r="T31" s="50" t="s">
        <v>143</v>
      </c>
      <c r="U31" s="50" t="s">
        <v>144</v>
      </c>
      <c r="V31" s="50" t="s">
        <v>145</v>
      </c>
      <c r="W31" s="50" t="s">
        <v>146</v>
      </c>
      <c r="X31" s="50" t="s">
        <v>147</v>
      </c>
      <c r="Y31" s="50" t="s">
        <v>148</v>
      </c>
      <c r="Z31" s="50" t="s">
        <v>149</v>
      </c>
    </row>
    <row r="32" spans="1:26" ht="15.75">
      <c r="A32" s="34" t="s">
        <v>153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154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155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156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157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158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159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160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161</v>
      </c>
      <c r="B40" s="31" t="s">
        <v>152</v>
      </c>
      <c r="C40" s="32" t="s">
        <v>132</v>
      </c>
      <c r="D40" s="32" t="s">
        <v>133</v>
      </c>
      <c r="E40" s="32" t="s">
        <v>134</v>
      </c>
      <c r="F40" s="32" t="s">
        <v>137</v>
      </c>
      <c r="G40" s="32" t="s">
        <v>138</v>
      </c>
      <c r="H40" s="32" t="s">
        <v>143</v>
      </c>
      <c r="I40" s="32" t="s">
        <v>144</v>
      </c>
      <c r="J40" s="32" t="s">
        <v>145</v>
      </c>
      <c r="K40" s="32" t="s">
        <v>146</v>
      </c>
      <c r="L40" s="32" t="s">
        <v>147</v>
      </c>
      <c r="M40" s="32" t="s">
        <v>148</v>
      </c>
      <c r="N40" s="32" t="s">
        <v>149</v>
      </c>
      <c r="O40" s="54" t="s">
        <v>132</v>
      </c>
      <c r="P40" s="54" t="s">
        <v>133</v>
      </c>
      <c r="Q40" s="54" t="s">
        <v>134</v>
      </c>
      <c r="R40" s="54" t="s">
        <v>137</v>
      </c>
      <c r="S40" s="54" t="s">
        <v>138</v>
      </c>
      <c r="T40" s="54" t="s">
        <v>143</v>
      </c>
      <c r="U40" s="54" t="s">
        <v>144</v>
      </c>
      <c r="V40" s="54" t="s">
        <v>145</v>
      </c>
      <c r="W40" s="54" t="s">
        <v>146</v>
      </c>
      <c r="X40" s="54" t="s">
        <v>147</v>
      </c>
      <c r="Y40" s="54" t="s">
        <v>148</v>
      </c>
      <c r="Z40" s="54" t="s">
        <v>149</v>
      </c>
    </row>
    <row r="41" spans="1:26" ht="15.75">
      <c r="A41" s="34" t="s">
        <v>153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154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155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156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157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158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162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160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164</v>
      </c>
      <c r="B49" s="31" t="s">
        <v>152</v>
      </c>
      <c r="C49" s="32" t="s">
        <v>132</v>
      </c>
      <c r="D49" s="32" t="s">
        <v>133</v>
      </c>
      <c r="E49" s="32" t="s">
        <v>134</v>
      </c>
      <c r="F49" s="32" t="s">
        <v>137</v>
      </c>
      <c r="G49" s="32" t="s">
        <v>138</v>
      </c>
      <c r="H49" s="32" t="s">
        <v>143</v>
      </c>
      <c r="I49" s="32" t="s">
        <v>144</v>
      </c>
      <c r="J49" s="32" t="s">
        <v>145</v>
      </c>
      <c r="K49" s="32" t="s">
        <v>146</v>
      </c>
      <c r="L49" s="32" t="s">
        <v>147</v>
      </c>
      <c r="M49" s="32" t="s">
        <v>148</v>
      </c>
      <c r="N49" s="32" t="s">
        <v>149</v>
      </c>
      <c r="O49" s="54" t="s">
        <v>132</v>
      </c>
      <c r="P49" s="54" t="s">
        <v>133</v>
      </c>
      <c r="Q49" s="54" t="s">
        <v>134</v>
      </c>
      <c r="R49" s="54" t="s">
        <v>137</v>
      </c>
      <c r="S49" s="54" t="s">
        <v>138</v>
      </c>
      <c r="T49" s="54" t="s">
        <v>143</v>
      </c>
      <c r="U49" s="54" t="s">
        <v>144</v>
      </c>
      <c r="V49" s="54" t="s">
        <v>145</v>
      </c>
      <c r="W49" s="54" t="s">
        <v>146</v>
      </c>
      <c r="X49" s="54" t="s">
        <v>147</v>
      </c>
      <c r="Y49" s="54" t="s">
        <v>148</v>
      </c>
      <c r="Z49" s="54" t="s">
        <v>149</v>
      </c>
    </row>
    <row r="50" spans="1:26" ht="15.75">
      <c r="A50" s="34" t="s">
        <v>153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154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155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156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157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158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162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160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32" t="s">
        <v>115</v>
      </c>
      <c r="D59" s="133"/>
      <c r="E59" s="133"/>
      <c r="F59" s="133"/>
      <c r="G59" s="133"/>
      <c r="H59" s="133"/>
      <c r="I59" s="133"/>
      <c r="J59" s="133"/>
      <c r="K59" s="133"/>
      <c r="L59" s="133"/>
    </row>
    <row r="60" spans="1:26" ht="47.25">
      <c r="C60" s="56">
        <v>20.239999999999998</v>
      </c>
      <c r="D60" s="57" t="s">
        <v>165</v>
      </c>
      <c r="E60" s="58" t="s">
        <v>173</v>
      </c>
      <c r="F60" s="58" t="s">
        <v>174</v>
      </c>
      <c r="G60" s="59">
        <v>2023</v>
      </c>
      <c r="H60" s="58" t="s">
        <v>175</v>
      </c>
      <c r="I60" s="58" t="s">
        <v>176</v>
      </c>
      <c r="J60" s="72" t="s">
        <v>168</v>
      </c>
      <c r="K60" s="58" t="s">
        <v>177</v>
      </c>
      <c r="L60" s="58" t="s">
        <v>178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168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168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168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168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168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168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168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168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168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168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168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168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32" t="s">
        <v>166</v>
      </c>
      <c r="D74" s="133"/>
      <c r="E74" s="133"/>
      <c r="F74" s="133"/>
      <c r="G74" s="133"/>
      <c r="H74" s="133"/>
      <c r="I74" s="133"/>
      <c r="J74" s="133"/>
      <c r="K74" s="133"/>
      <c r="L74" s="133"/>
    </row>
    <row r="75" spans="3:14" ht="47.25">
      <c r="C75" s="56">
        <v>20.239999999999998</v>
      </c>
      <c r="D75" s="57" t="s">
        <v>165</v>
      </c>
      <c r="E75" s="58" t="s">
        <v>173</v>
      </c>
      <c r="F75" s="58" t="s">
        <v>174</v>
      </c>
      <c r="G75" s="59">
        <v>2023</v>
      </c>
      <c r="H75" s="58" t="s">
        <v>175</v>
      </c>
      <c r="I75" s="58" t="s">
        <v>176</v>
      </c>
      <c r="J75" s="72" t="s">
        <v>168</v>
      </c>
      <c r="K75" s="58" t="s">
        <v>177</v>
      </c>
      <c r="L75" s="58" t="s">
        <v>178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168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168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168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168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168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168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168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168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168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168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168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168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+Ejecucion!C11/Ejecucion!B11</f>
        <v>0.99961265486010664</v>
      </c>
      <c r="F88" s="65">
        <f>+Ejecucion!D11/Ejecucion!B11</f>
        <v>0.99961265486010664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1" t="s">
        <v>163</v>
      </c>
      <c r="D90" s="131"/>
      <c r="E90" s="131"/>
      <c r="F90" s="131"/>
      <c r="G90" s="131"/>
      <c r="H90" s="131"/>
      <c r="I90" s="131"/>
    </row>
    <row r="91" spans="3:14" ht="47.25">
      <c r="C91" s="56">
        <v>20.239999999999998</v>
      </c>
      <c r="D91" s="57" t="s">
        <v>165</v>
      </c>
      <c r="E91" s="58" t="s">
        <v>173</v>
      </c>
      <c r="F91" s="58" t="s">
        <v>174</v>
      </c>
      <c r="G91" s="59">
        <v>2023</v>
      </c>
      <c r="H91" s="58" t="s">
        <v>175</v>
      </c>
      <c r="I91" s="58" t="s">
        <v>176</v>
      </c>
      <c r="J91" s="72" t="s">
        <v>168</v>
      </c>
      <c r="K91" s="58" t="s">
        <v>177</v>
      </c>
      <c r="L91" s="58" t="s">
        <v>178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168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168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168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168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168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168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168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168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168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168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168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168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2025-11-04T15:47:38Z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