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Mayo 2021\"/>
    </mc:Choice>
  </mc:AlternateContent>
  <bookViews>
    <workbookView xWindow="20370" yWindow="-120" windowWidth="29040" windowHeight="15840"/>
  </bookViews>
  <sheets>
    <sheet name="Mayo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<sst xmlns="http://schemas.openxmlformats.org/spreadsheetml/2006/main" count="48" uniqueCount="36">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</sst>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B1" sqref="B1:G1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1698</v>
      </c>
      <c r="D9" s="12">
        <f t="shared" si="1"/>
        <v>699</v>
      </c>
      <c r="E9" s="12">
        <f t="shared" si="1"/>
        <v>4858</v>
      </c>
      <c r="F9" s="20">
        <f t="shared" si="0"/>
        <v>0.2589993898718731</v>
      </c>
      <c r="G9" s="21">
        <f>+D9/B9</f>
        <v>0.10661989017693715</v>
      </c>
    </row>
    <row r="10" spans="1:51" ht="61.5" customHeight="1">
      <c r="A10" s="15" t="s">
        <v>30</v>
      </c>
      <c r="B10" s="16">
        <v>6556</v>
      </c>
      <c r="C10" s="16">
        <v>1698</v>
      </c>
      <c r="D10" s="16">
        <v>699</v>
      </c>
      <c r="E10" s="22">
        <f>B10-C10</f>
        <v>4858</v>
      </c>
      <c r="F10" s="18">
        <f t="shared" si="0"/>
        <v>0.2589993898718731</v>
      </c>
      <c r="G10" s="23">
        <f>D10/B10</f>
        <v>0.10661989017693715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7038</v>
      </c>
      <c r="D11" s="12">
        <f t="shared" si="2"/>
        <v>1238</v>
      </c>
      <c r="E11" s="12">
        <f t="shared" ref="E11:E13" si="3">B11-C11</f>
        <v>14625</v>
      </c>
      <c r="F11" s="20">
        <f>+C11/B11</f>
        <v>0.32488574989613628</v>
      </c>
      <c r="G11" s="21">
        <f>+D11/B11</f>
        <v>5.7148132760928776E-2</v>
      </c>
    </row>
    <row r="12" spans="1:51" ht="61.5" customHeight="1">
      <c r="A12" s="15" t="s">
        <v>32</v>
      </c>
      <c r="B12" s="16">
        <v>1130</v>
      </c>
      <c r="C12" s="16">
        <v>119</v>
      </c>
      <c r="D12" s="16">
        <v>25</v>
      </c>
      <c r="E12" s="22">
        <f t="shared" si="3"/>
        <v>1011</v>
      </c>
      <c r="F12" s="18">
        <f t="shared" ref="F12:F13" si="4">+C12/B12</f>
        <v>0.10530973451327434</v>
      </c>
      <c r="G12" s="23">
        <f t="shared" ref="G12:G13" si="5">D12/B12</f>
        <v>2.2123893805309734E-2</v>
      </c>
    </row>
    <row r="13" spans="1:51" ht="61.5" customHeight="1">
      <c r="A13" s="15" t="s">
        <v>33</v>
      </c>
      <c r="B13" s="16">
        <v>18233</v>
      </c>
      <c r="C13" s="16">
        <v>4620</v>
      </c>
      <c r="D13" s="16">
        <v>1213</v>
      </c>
      <c r="E13" s="22">
        <f t="shared" si="3"/>
        <v>13613</v>
      </c>
      <c r="F13" s="18">
        <f t="shared" si="4"/>
        <v>0.2533867163933527</v>
      </c>
      <c r="G13" s="23">
        <f t="shared" si="5"/>
        <v>6.6527724455657328E-2</v>
      </c>
    </row>
    <row r="14" spans="1:51" ht="67.5" customHeight="1" thickBot="1">
      <c r="A14" s="15" t="s">
        <v>34</v>
      </c>
      <c r="B14" s="16">
        <v>2300</v>
      </c>
      <c r="C14" s="16">
        <v>2299</v>
      </c>
      <c r="D14" s="16">
        <v>0</v>
      </c>
      <c r="E14" s="22">
        <f>B14-C14</f>
        <v>1</v>
      </c>
      <c r="F14" s="18">
        <f t="shared" si="0"/>
        <v>0.99956521739130433</v>
      </c>
      <c r="G14" s="23">
        <f>D14/B14</f>
        <v>0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8736</v>
      </c>
      <c r="D15" s="12">
        <f t="shared" si="6"/>
        <v>1937</v>
      </c>
      <c r="E15" s="12">
        <f>B15-C15</f>
        <v>19783</v>
      </c>
      <c r="F15" s="20">
        <f>+C15/B15</f>
        <v>0.30632210105543672</v>
      </c>
      <c r="G15" s="21">
        <f>D15/B15</f>
        <v>6.7919632525684628E-2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43422</v>
      </c>
      <c r="D19" s="51">
        <f>SUM(D20:D24)</f>
        <v>32473</v>
      </c>
      <c r="E19" s="51">
        <f>SUM(E20:E24)</f>
        <v>86534</v>
      </c>
      <c r="F19" s="52">
        <f t="shared" ref="F19:F24" si="7">+C19/B19</f>
        <v>0.33412847425282405</v>
      </c>
      <c r="G19" s="53">
        <f t="shared" ref="G19:G24" si="8">D19/B19</f>
        <v>0.24987688140601436</v>
      </c>
      <c r="I19" s="27"/>
      <c r="J19" s="28"/>
    </row>
    <row r="20" spans="1:10" ht="30" customHeight="1">
      <c r="A20" s="35" t="s">
        <v>21</v>
      </c>
      <c r="B20" s="36">
        <v>90038</v>
      </c>
      <c r="C20" s="36">
        <v>29586</v>
      </c>
      <c r="D20" s="36">
        <v>23919</v>
      </c>
      <c r="E20" s="22">
        <f>B20-C20</f>
        <v>60452</v>
      </c>
      <c r="F20" s="18">
        <f t="shared" si="7"/>
        <v>0.32859459339390035</v>
      </c>
      <c r="G20" s="23">
        <f t="shared" si="8"/>
        <v>0.2656545014327284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8901</v>
      </c>
      <c r="D21" s="36">
        <v>3694</v>
      </c>
      <c r="E21" s="22">
        <f t="shared" ref="E21:E24" si="9">B21-C21</f>
        <v>2756</v>
      </c>
      <c r="F21" s="18">
        <f t="shared" si="7"/>
        <v>0.76357553401389722</v>
      </c>
      <c r="G21" s="23">
        <f t="shared" si="8"/>
        <v>0.31689113837179378</v>
      </c>
      <c r="I21" s="27"/>
      <c r="J21" s="28"/>
    </row>
    <row r="22" spans="1:10" ht="30" customHeight="1">
      <c r="A22" s="35" t="s">
        <v>23</v>
      </c>
      <c r="B22" s="36">
        <v>25521</v>
      </c>
      <c r="C22" s="36">
        <v>4722</v>
      </c>
      <c r="D22" s="36">
        <v>4648</v>
      </c>
      <c r="E22" s="22">
        <f t="shared" si="9"/>
        <v>20799</v>
      </c>
      <c r="F22" s="18">
        <f t="shared" si="7"/>
        <v>0.18502409780181028</v>
      </c>
      <c r="G22" s="23">
        <f t="shared" si="8"/>
        <v>0.18212452490106187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1</v>
      </c>
      <c r="D23" s="36">
        <v>1</v>
      </c>
      <c r="E23" s="22">
        <f t="shared" si="9"/>
        <v>2265</v>
      </c>
      <c r="F23" s="18">
        <f t="shared" si="7"/>
        <v>4.4130626654898501E-4</v>
      </c>
      <c r="G23" s="23">
        <f t="shared" si="8"/>
        <v>4.4130626654898501E-4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212</v>
      </c>
      <c r="D24" s="36">
        <v>211</v>
      </c>
      <c r="E24" s="22">
        <f t="shared" si="9"/>
        <v>262</v>
      </c>
      <c r="F24" s="18">
        <f t="shared" si="7"/>
        <v>0.4472573839662447</v>
      </c>
      <c r="G24" s="23">
        <f t="shared" si="8"/>
        <v>0.44514767932489452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43422</v>
      </c>
      <c r="D26" s="25">
        <f t="shared" si="10"/>
        <v>32473</v>
      </c>
      <c r="E26" s="25">
        <f t="shared" si="10"/>
        <v>86534</v>
      </c>
      <c r="F26" s="26">
        <f t="shared" si="10"/>
        <v>0.33412847425282405</v>
      </c>
      <c r="G26" s="26">
        <f t="shared" si="10"/>
        <v>0.24987688140601436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52158</v>
      </c>
      <c r="D28" s="25">
        <f>D26+D15</f>
        <v>34410</v>
      </c>
      <c r="E28" s="25">
        <f>E26+E15</f>
        <v>106317</v>
      </c>
      <c r="F28" s="26">
        <f>C28/B28</f>
        <v>0.32912446758163749</v>
      </c>
      <c r="G28" s="26">
        <f>D28/B28</f>
        <v>0.21713203975390441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05. Mayo</Mes>
    <_dlc_DocId xmlns="0948c079-19c9-4a36-bb7d-d65ca794eba7">NV5X2DCNMZXR-556486327-56</_dlc_DocId>
    <_dlc_DocIdUrl xmlns="0948c079-19c9-4a36-bb7d-d65ca794eba7">
      <Url>https://www.supersociedades.gov.co/nuestra_entidad/_layouts/15/DocIdRedir.aspx?ID=NV5X2DCNMZXR-556486327-56</Url>
      <Description>NV5X2DCNMZXR-556486327-56</Description>
    </_dlc_DocIdUrl>
  </documentManagement>
</p:properties>
</file>

<file path=customXml/itemProps1.xml><?xml version="1.0" encoding="utf-8"?>
<ds:datastoreItem xmlns:ds="http://schemas.openxmlformats.org/officeDocument/2006/customXml" ds:itemID="{0077F05B-9CD9-49F2-BF1C-49A410B46409}"/>
</file>

<file path=customXml/itemProps2.xml><?xml version="1.0" encoding="utf-8"?>
<ds:datastoreItem xmlns:ds="http://schemas.openxmlformats.org/officeDocument/2006/customXml" ds:itemID="{EBDDF06C-FED4-44EE-992B-A1C7CF6A8108}"/>
</file>

<file path=customXml/itemProps3.xml><?xml version="1.0" encoding="utf-8"?>
<ds:datastoreItem xmlns:ds="http://schemas.openxmlformats.org/officeDocument/2006/customXml" ds:itemID="{A982AE33-E612-42EA-B70D-AD1FF716E82E}"/>
</file>

<file path=customXml/itemProps4.xml><?xml version="1.0" encoding="utf-8"?>
<ds:datastoreItem xmlns:ds="http://schemas.openxmlformats.org/officeDocument/2006/customXml" ds:itemID="{04554E01-57B1-44A6-B298-FBB573214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Mayo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2021-06-02T02:37:00Z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d13c1728-deb1-4002-a598-db5ca7e8b192</vt:lpwstr>
  </property>
</Properties>
</file>